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240" windowHeight="11670"/>
  </bookViews>
  <sheets>
    <sheet name="工作任务事项" sheetId="1" r:id="rId1"/>
    <sheet name="工作任务分析" sheetId="2" r:id="rId2"/>
    <sheet name="定编与定岗" sheetId="3" r:id="rId3"/>
  </sheets>
  <definedNames>
    <definedName name="_xlnm._FilterDatabase" localSheetId="0" hidden="1">工作任务事项!$A$1:$T$152</definedName>
  </definedNames>
  <calcPr calcId="144525"/>
</workbook>
</file>

<file path=xl/sharedStrings.xml><?xml version="1.0" encoding="utf-8"?>
<sst xmlns="http://schemas.openxmlformats.org/spreadsheetml/2006/main" count="416" uniqueCount="171">
  <si>
    <t>成本控制部（资源中心）（筹）工作任务事项</t>
  </si>
  <si>
    <t>序号</t>
  </si>
  <si>
    <t>部门职责</t>
  </si>
  <si>
    <t>工作事项</t>
  </si>
  <si>
    <t>工作任务</t>
  </si>
  <si>
    <t>重要性（100%）</t>
  </si>
  <si>
    <t>难易度（100%）</t>
  </si>
  <si>
    <t>绩效系数</t>
  </si>
  <si>
    <t xml:space="preserve"> 每项工作所需时间</t>
  </si>
  <si>
    <t>总有效工时</t>
  </si>
  <si>
    <t>总有效工时绩效点数</t>
  </si>
  <si>
    <t>责任岗位</t>
  </si>
  <si>
    <t>分值</t>
  </si>
  <si>
    <t>公司重要（权重20%）</t>
  </si>
  <si>
    <t>部门重要（权重30%）</t>
  </si>
  <si>
    <t>常规（权重50%）</t>
  </si>
  <si>
    <t>困难（权重20%）</t>
  </si>
  <si>
    <t>一般（权重30%）</t>
  </si>
  <si>
    <t>容易（权重50%）</t>
  </si>
  <si>
    <t>发生时段</t>
  </si>
  <si>
    <t>发生频次</t>
  </si>
  <si>
    <t>有效工时（小时）</t>
  </si>
  <si>
    <t>2分</t>
  </si>
  <si>
    <t>1.5分</t>
  </si>
  <si>
    <t>1分</t>
  </si>
  <si>
    <t>即：工作重要性*难易度</t>
  </si>
  <si>
    <t>月季年</t>
  </si>
  <si>
    <t>折算</t>
  </si>
  <si>
    <t>在时段内发生的次数</t>
  </si>
  <si>
    <t>每次工作需要的时间</t>
  </si>
  <si>
    <t>即：发生频次*有效工时*发生时段</t>
  </si>
  <si>
    <t>即：总有效工时*绩效系数</t>
  </si>
  <si>
    <t>部
门
长</t>
  </si>
  <si>
    <t>建章立制</t>
  </si>
  <si>
    <t>制度
修订
完善</t>
  </si>
  <si>
    <t>负责公司成本管理、资源开发体系建设，总体构思,陈列大纲，组织部门人员拟稿成本控制管理办法、资源开发管理办法及相关实施细则</t>
  </si>
  <si>
    <t>A</t>
  </si>
  <si>
    <t>对拟稿进行修订与完善</t>
  </si>
  <si>
    <t>报送公司领导审阅，组织上会审批</t>
  </si>
  <si>
    <t>对全公司进行制度宣贯与阐释</t>
  </si>
  <si>
    <t>资源开发管理</t>
  </si>
  <si>
    <t>战略规划</t>
  </si>
  <si>
    <t>制定公司中、长期资源开发规划</t>
  </si>
  <si>
    <t>制定年度重点履约资源的开发计划</t>
  </si>
  <si>
    <t>部门管理与
工作服务</t>
  </si>
  <si>
    <t>管理服务</t>
  </si>
  <si>
    <t>部门工作分工及审核</t>
  </si>
  <si>
    <t>对上如实汇报工作、
贯彻执行决议</t>
  </si>
  <si>
    <t>对下及时引导解决问题、
服务落于实处。</t>
  </si>
  <si>
    <t>领导交办其他事项</t>
  </si>
  <si>
    <t>紧急、突发、临时性工作</t>
  </si>
  <si>
    <t>成本管控</t>
  </si>
  <si>
    <t>参与公司成本管理体系建设、拟稿成本控制管理办法及相关实施细则</t>
  </si>
  <si>
    <t>√</t>
  </si>
  <si>
    <t>年</t>
  </si>
  <si>
    <t>B</t>
  </si>
  <si>
    <t>投标报价阶段
成本测算</t>
  </si>
  <si>
    <t>协助部门长收集项目所在地当前市场资源成本</t>
  </si>
  <si>
    <t>月</t>
  </si>
  <si>
    <t>C</t>
  </si>
  <si>
    <t>汇总整理收集的资源成本，比对项目所在区域同类型或者相似项目的成本构成情况及价格水平</t>
  </si>
  <si>
    <t>根据招标项目结算模式及预测依据资料，结合预测期变化因素，求出成本费用预测值</t>
  </si>
  <si>
    <t>以预测项目成本，建议合理利润空间，估算报价范围</t>
  </si>
  <si>
    <t>目标项目开标后，根据开标结果进行分析，验证成本预测的准确性</t>
  </si>
  <si>
    <t>项目运营年度
成本预测</t>
  </si>
  <si>
    <t>通知并指导各单位按要求编制项目运营年度固定成本预测表</t>
  </si>
  <si>
    <t>汇总整理各单位填报的预测表，并进行初审</t>
  </si>
  <si>
    <t>提交各归口管理部门审核，复审无误后报公司领导审批</t>
  </si>
  <si>
    <t>将审批结果反馈至各单位</t>
  </si>
  <si>
    <t>项目运营过程中临时性资源优化或采购结构调整的相关审核工作</t>
  </si>
  <si>
    <t>收集拟优化或调整的成本价格、资质文件等相关资料</t>
  </si>
  <si>
    <t>与原资源方进行比对，评审是否具备降本增效的可行性</t>
  </si>
  <si>
    <t>成果优化采购合同由事业部拟稿，我部初审后报公司各职能部门及相关领导审批</t>
  </si>
  <si>
    <t>季</t>
  </si>
  <si>
    <t>D</t>
  </si>
  <si>
    <t>根据新资源方的成本价格及采购模式，调整相关项目的成本考核指标。</t>
  </si>
  <si>
    <t>项目运营
成本核算</t>
  </si>
  <si>
    <t>按公司规定的口径来确认项目收入及成本，确定应该记入项目成本的费用类别及费用数额</t>
  </si>
  <si>
    <t>以有序的方式进行成本数据的搜集与汇总，再将归集的成本分配给对应的成本对象</t>
  </si>
  <si>
    <t>复核成本数据，确定一定期间内项目完成的实际成本，生成项目成本核算报表</t>
  </si>
  <si>
    <t>将项目成本核算报表提交公司相关职能部门审核</t>
  </si>
  <si>
    <t>项目运营
成本分析</t>
  </si>
  <si>
    <t>收集与汇总成本信息</t>
  </si>
  <si>
    <t>进行成本数据处理，得出分析结论，提出优化建议</t>
  </si>
  <si>
    <t>将分析结果反馈给各单位，并督促其改进完善</t>
  </si>
  <si>
    <t>项目运营
成本考核</t>
  </si>
  <si>
    <t>根据成本核算及成本分析的结果对各单位经营性成本指标和费用控制指标予以确认</t>
  </si>
  <si>
    <t>将确认结果的递交至经营管理部，为责任书中成本费用控制指标的考核提供依据</t>
  </si>
  <si>
    <t>项目运营相关费用定额管理</t>
  </si>
  <si>
    <t>组织各职能部门关于项目运营相关费用定额标准的制定</t>
  </si>
  <si>
    <t>根据各职能部门制定的项目运营费用定额标准对各事业部下达费用控制指标。</t>
  </si>
  <si>
    <t>收集整理各职能部门关于项目运营相关费用定额标准的更新，并及时修改费用控制指标，并传达至各事业部</t>
  </si>
  <si>
    <t>运营费用控制</t>
  </si>
  <si>
    <t>项目运营中所有费用支出必须遵守审批程序，严格执行公司授予的审批权限，由成本（资源）管理部对办公、房屋租赁、设备、运营类费用的支付予以审批</t>
  </si>
  <si>
    <t>关于运营费用标准的调整，由各单位负责人据实将情况简要告知成本（资源）管理部，由成本（资源）管理部根据获取的项目运营实际情况予以初步审核，并就需调整的运营费用类型，通知相关职能部门进行复核。</t>
  </si>
  <si>
    <t>参与公司资源开发体系建立、拟稿资源开发管理办法及相关实施细则</t>
  </si>
  <si>
    <t>参与公司中、长期资源开发规划的制定，拟定初稿</t>
  </si>
  <si>
    <t>参与年度重点履约资源的开发计划制定、拟定初稿</t>
  </si>
  <si>
    <t>资源信息收集</t>
  </si>
  <si>
    <t>收集、汇总、分析各单位对拟开发资源的相关要求</t>
  </si>
  <si>
    <t>通过多种途径获取拟开发资源的联系信息</t>
  </si>
  <si>
    <t>资源
开发、策划、沟通、维护</t>
  </si>
  <si>
    <t>对拟开发的资源方进行实地调研，收集相关信息，初步筛选满足公司需要的资源方，并编制《考察调研报告》</t>
  </si>
  <si>
    <t>与资源方的商务沟通及关系维护</t>
  </si>
  <si>
    <t>资源方初审</t>
  </si>
  <si>
    <t>要求有合作意向的潜在资源方填写
《供应商基本情况登记表》</t>
  </si>
  <si>
    <t>向资源方收集整理我公司所需的资质、资信等方面的证件。</t>
  </si>
  <si>
    <t>通过国家各类公众平台对资源方资信材料审核、履约能力评估</t>
  </si>
  <si>
    <t>资源方报批</t>
  </si>
  <si>
    <t>根据以上评审情况出具评审结论填写《供应商推荐审批表》</t>
  </si>
  <si>
    <t>提交至公司相关职能部门复审，复审无误后报公司分管领导审批。</t>
  </si>
  <si>
    <t>资源方的分类与分级</t>
  </si>
  <si>
    <t>结合公司业务性质，资源方资质类别划分类别</t>
  </si>
  <si>
    <t>根据资源方自身实力、业绩及合作情况划分级别</t>
  </si>
  <si>
    <t>资源方的考核评价</t>
  </si>
  <si>
    <t>收集事业部对资源方的履约行为评价，形成《供应商履约行为记录表》。</t>
  </si>
  <si>
    <t>发布资源方考核评价通知，各单位填写《供应商年度考评内容及评分表》</t>
  </si>
  <si>
    <t>汇总各单位填报的信息,结合《供应商履约行为记录表》,根据考核标准对资源方进行综合评分与等级评定。</t>
  </si>
  <si>
    <t>形成资源方年度考核评价报告，报公司领导审批。</t>
  </si>
  <si>
    <t>根据考评结果调整资源方级别，并将考评结果及时告知资源方，形成闭环管理，对下一次的项目运营资源方评估提供决策提供依据。</t>
  </si>
  <si>
    <t>资源库的信息、资质管理</t>
  </si>
  <si>
    <t>资源方信息的更新、维护，</t>
  </si>
  <si>
    <t>资源方档案资料建档、保管</t>
  </si>
  <si>
    <t>采购管理</t>
  </si>
  <si>
    <t>公文请示</t>
  </si>
  <si>
    <t>负责收集各事业部关于经营性采购或办公、房屋、设备、运营等事项费用支出的需求，并拟定请示报送公司分工领导进行审批</t>
  </si>
  <si>
    <t>采购合同管理</t>
  </si>
  <si>
    <t>拟稿公司长期性重点资源、重点项目、的合同或战略合作协议</t>
  </si>
  <si>
    <t>负责经营性采购合同拟稿并发起合同报送、审批</t>
  </si>
  <si>
    <t>整理并报送各职能部门审批公司重点资源、重点项目的合同或战略合作协议</t>
  </si>
  <si>
    <t>负责公司经营性采购合同、重点资源、重点项目的合同或战略合作协议的用章申请、签字。</t>
  </si>
  <si>
    <t>经营性采购、重点资源、重点项目的合同或战略合作协议原件移交经营管理部，我部自行保留合同备份并建立合同台账。</t>
  </si>
  <si>
    <t>收集汇总各管理部门、分公司自用性采购合同及相关资料、建立合同台账。</t>
  </si>
  <si>
    <t>公司所有成本、费用类合同或战略合作协议原件扫描、保管、平台录入</t>
  </si>
  <si>
    <t>合规采购管理</t>
  </si>
  <si>
    <t>根据各事业部收集的业主需求计划，结合市场实情，在公司资源库的项目履约资源方范围内落实履约资源。</t>
  </si>
  <si>
    <t>根据履约资源状况，结合购、销合同条款，组织供应；如需预付款的资源方，则先向公司财务部门报送资金需求，待资金支付后，再向资源方下达采购订货单，督促其及时足量的送货至指定地点。</t>
  </si>
  <si>
    <t>对接集团关于合规性采购管理的相关工作</t>
  </si>
  <si>
    <t>集团、物流公司关于合规性采购管理相关要求及精神的上传下达</t>
  </si>
  <si>
    <t>合计</t>
  </si>
  <si>
    <t>成本控制部（资源中心）（筹）工作任务分析</t>
  </si>
  <si>
    <t>工作职责</t>
  </si>
  <si>
    <t>工作任务数量</t>
  </si>
  <si>
    <t>数量占比</t>
  </si>
  <si>
    <t>所需工时</t>
  </si>
  <si>
    <t>工时占比</t>
  </si>
  <si>
    <t>绩效点数</t>
  </si>
  <si>
    <t>绩效占比</t>
  </si>
  <si>
    <t>小计</t>
  </si>
  <si>
    <t>成本控制部（资源中心）（筹）定编及定岗</t>
  </si>
  <si>
    <t>项目</t>
  </si>
  <si>
    <t>人数编制与岗位设置</t>
  </si>
  <si>
    <t>备注</t>
  </si>
  <si>
    <t>岗位</t>
  </si>
  <si>
    <t>正职</t>
  </si>
  <si>
    <t>副职</t>
  </si>
  <si>
    <t>主管</t>
  </si>
  <si>
    <t>高级专责</t>
  </si>
  <si>
    <t>专责</t>
  </si>
  <si>
    <t>职员</t>
  </si>
  <si>
    <t>办事员</t>
  </si>
  <si>
    <t>人数</t>
  </si>
  <si>
    <t>成本控制部（资源中心）（筹）各岗位绩效点数表（不含部长）</t>
  </si>
  <si>
    <t>绩效总点数</t>
  </si>
  <si>
    <t>平均工时</t>
  </si>
  <si>
    <t>平均绩效点数</t>
  </si>
  <si>
    <t>责任岗</t>
  </si>
  <si>
    <t>工时数</t>
  </si>
  <si>
    <t>岗位工时数与平均工时对比</t>
  </si>
  <si>
    <t>岗位绩效点数与平均点数对比</t>
  </si>
  <si>
    <t>部长</t>
  </si>
</sst>
</file>

<file path=xl/styles.xml><?xml version="1.0" encoding="utf-8"?>
<styleSheet xmlns="http://schemas.openxmlformats.org/spreadsheetml/2006/main">
  <numFmts count="7">
    <numFmt numFmtId="176" formatCode="0.00_ "/>
    <numFmt numFmtId="177" formatCode="0.00_);[Red]\(0.00\)"/>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8" formatCode="0_ "/>
  </numFmts>
  <fonts count="27">
    <font>
      <sz val="11"/>
      <color theme="1"/>
      <name val="宋体"/>
      <charset val="134"/>
      <scheme val="minor"/>
    </font>
    <font>
      <sz val="12"/>
      <color indexed="8"/>
      <name val="宋体"/>
      <charset val="134"/>
      <scheme val="minor"/>
    </font>
    <font>
      <b/>
      <sz val="16"/>
      <color indexed="8"/>
      <name val="宋体"/>
      <charset val="134"/>
      <scheme val="minor"/>
    </font>
    <font>
      <sz val="12"/>
      <name val="宋体"/>
      <charset val="134"/>
      <scheme val="minor"/>
    </font>
    <font>
      <sz val="11"/>
      <name val="宋体"/>
      <charset val="134"/>
      <scheme val="minor"/>
    </font>
    <font>
      <sz val="12"/>
      <color indexed="8"/>
      <name val="宋体"/>
      <charset val="134"/>
    </font>
    <font>
      <b/>
      <sz val="12"/>
      <color indexed="8"/>
      <name val="宋体"/>
      <charset val="134"/>
    </font>
    <font>
      <b/>
      <sz val="16"/>
      <name val="宋体"/>
      <charset val="134"/>
      <scheme val="minor"/>
    </font>
    <font>
      <sz val="11"/>
      <color theme="0"/>
      <name val="宋体"/>
      <charset val="0"/>
      <scheme val="minor"/>
    </font>
    <font>
      <b/>
      <sz val="15"/>
      <color theme="3"/>
      <name val="宋体"/>
      <charset val="134"/>
      <scheme val="minor"/>
    </font>
    <font>
      <sz val="11"/>
      <color theme="1"/>
      <name val="宋体"/>
      <charset val="0"/>
      <scheme val="minor"/>
    </font>
    <font>
      <b/>
      <sz val="18"/>
      <color theme="3"/>
      <name val="宋体"/>
      <charset val="134"/>
      <scheme val="minor"/>
    </font>
    <font>
      <b/>
      <sz val="13"/>
      <color theme="3"/>
      <name val="宋体"/>
      <charset val="134"/>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sz val="11"/>
      <color rgb="FFFF00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s>
  <fills count="33">
    <fill>
      <patternFill patternType="none"/>
    </fill>
    <fill>
      <patternFill patternType="gray125"/>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6"/>
        <bgColor indexed="64"/>
      </patternFill>
    </fill>
  </fills>
  <borders count="18">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6" borderId="0" applyNumberFormat="0" applyBorder="0" applyAlignment="0" applyProtection="0">
      <alignment vertical="center"/>
    </xf>
    <xf numFmtId="0" fontId="16" fillId="1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8" borderId="0" applyNumberFormat="0" applyBorder="0" applyAlignment="0" applyProtection="0">
      <alignment vertical="center"/>
    </xf>
    <xf numFmtId="0" fontId="14" fillId="9" borderId="0" applyNumberFormat="0" applyBorder="0" applyAlignment="0" applyProtection="0">
      <alignment vertical="center"/>
    </xf>
    <xf numFmtId="43" fontId="0" fillId="0" borderId="0" applyFont="0" applyFill="0" applyBorder="0" applyAlignment="0" applyProtection="0">
      <alignment vertical="center"/>
    </xf>
    <xf numFmtId="0" fontId="8" fillId="12"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2" borderId="13" applyNumberFormat="0" applyFont="0" applyAlignment="0" applyProtection="0">
      <alignment vertical="center"/>
    </xf>
    <xf numFmtId="0" fontId="8" fillId="23" borderId="0" applyNumberFormat="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9" fillId="0" borderId="10" applyNumberFormat="0" applyFill="0" applyAlignment="0" applyProtection="0">
      <alignment vertical="center"/>
    </xf>
    <xf numFmtId="0" fontId="12" fillId="0" borderId="10" applyNumberFormat="0" applyFill="0" applyAlignment="0" applyProtection="0">
      <alignment vertical="center"/>
    </xf>
    <xf numFmtId="0" fontId="8" fillId="11" borderId="0" applyNumberFormat="0" applyBorder="0" applyAlignment="0" applyProtection="0">
      <alignment vertical="center"/>
    </xf>
    <xf numFmtId="0" fontId="13" fillId="0" borderId="12" applyNumberFormat="0" applyFill="0" applyAlignment="0" applyProtection="0">
      <alignment vertical="center"/>
    </xf>
    <xf numFmtId="0" fontId="8" fillId="3" borderId="0" applyNumberFormat="0" applyBorder="0" applyAlignment="0" applyProtection="0">
      <alignment vertical="center"/>
    </xf>
    <xf numFmtId="0" fontId="23" fillId="28" borderId="15" applyNumberFormat="0" applyAlignment="0" applyProtection="0">
      <alignment vertical="center"/>
    </xf>
    <xf numFmtId="0" fontId="24" fillId="28" borderId="11" applyNumberFormat="0" applyAlignment="0" applyProtection="0">
      <alignment vertical="center"/>
    </xf>
    <xf numFmtId="0" fontId="25" fillId="31" borderId="16" applyNumberFormat="0" applyAlignment="0" applyProtection="0">
      <alignment vertical="center"/>
    </xf>
    <xf numFmtId="0" fontId="10" fillId="5" borderId="0" applyNumberFormat="0" applyBorder="0" applyAlignment="0" applyProtection="0">
      <alignment vertical="center"/>
    </xf>
    <xf numFmtId="0" fontId="8" fillId="27" borderId="0" applyNumberFormat="0" applyBorder="0" applyAlignment="0" applyProtection="0">
      <alignment vertical="center"/>
    </xf>
    <xf numFmtId="0" fontId="21" fillId="0" borderId="14" applyNumberFormat="0" applyFill="0" applyAlignment="0" applyProtection="0">
      <alignment vertical="center"/>
    </xf>
    <xf numFmtId="0" fontId="26" fillId="0" borderId="17" applyNumberFormat="0" applyFill="0" applyAlignment="0" applyProtection="0">
      <alignment vertical="center"/>
    </xf>
    <xf numFmtId="0" fontId="17" fillId="15" borderId="0" applyNumberFormat="0" applyBorder="0" applyAlignment="0" applyProtection="0">
      <alignment vertical="center"/>
    </xf>
    <xf numFmtId="0" fontId="15" fillId="10" borderId="0" applyNumberFormat="0" applyBorder="0" applyAlignment="0" applyProtection="0">
      <alignment vertical="center"/>
    </xf>
    <xf numFmtId="0" fontId="10" fillId="17" borderId="0" applyNumberFormat="0" applyBorder="0" applyAlignment="0" applyProtection="0">
      <alignment vertical="center"/>
    </xf>
    <xf numFmtId="0" fontId="8" fillId="26" borderId="0" applyNumberFormat="0" applyBorder="0" applyAlignment="0" applyProtection="0">
      <alignment vertical="center"/>
    </xf>
    <xf numFmtId="0" fontId="10" fillId="14" borderId="0" applyNumberFormat="0" applyBorder="0" applyAlignment="0" applyProtection="0">
      <alignment vertical="center"/>
    </xf>
    <xf numFmtId="0" fontId="10" fillId="7"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8" fillId="32" borderId="0" applyNumberFormat="0" applyBorder="0" applyAlignment="0" applyProtection="0">
      <alignment vertical="center"/>
    </xf>
    <xf numFmtId="0" fontId="8" fillId="25" borderId="0" applyNumberFormat="0" applyBorder="0" applyAlignment="0" applyProtection="0">
      <alignment vertical="center"/>
    </xf>
    <xf numFmtId="0" fontId="10" fillId="4" borderId="0" applyNumberFormat="0" applyBorder="0" applyAlignment="0" applyProtection="0">
      <alignment vertical="center"/>
    </xf>
    <xf numFmtId="0" fontId="10" fillId="19" borderId="0" applyNumberFormat="0" applyBorder="0" applyAlignment="0" applyProtection="0">
      <alignment vertical="center"/>
    </xf>
    <xf numFmtId="0" fontId="8" fillId="6" borderId="0" applyNumberFormat="0" applyBorder="0" applyAlignment="0" applyProtection="0">
      <alignment vertical="center"/>
    </xf>
    <xf numFmtId="0" fontId="10" fillId="20" borderId="0" applyNumberFormat="0" applyBorder="0" applyAlignment="0" applyProtection="0">
      <alignment vertical="center"/>
    </xf>
    <xf numFmtId="0" fontId="8" fillId="21" borderId="0" applyNumberFormat="0" applyBorder="0" applyAlignment="0" applyProtection="0">
      <alignment vertical="center"/>
    </xf>
    <xf numFmtId="0" fontId="8" fillId="24" borderId="0" applyNumberFormat="0" applyBorder="0" applyAlignment="0" applyProtection="0">
      <alignment vertical="center"/>
    </xf>
    <xf numFmtId="0" fontId="10" fillId="18" borderId="0" applyNumberFormat="0" applyBorder="0" applyAlignment="0" applyProtection="0">
      <alignment vertical="center"/>
    </xf>
    <xf numFmtId="0" fontId="8" fillId="2" borderId="0" applyNumberFormat="0" applyBorder="0" applyAlignment="0" applyProtection="0">
      <alignment vertical="center"/>
    </xf>
  </cellStyleXfs>
  <cellXfs count="59">
    <xf numFmtId="0" fontId="0" fillId="0" borderId="0" xfId="0">
      <alignment vertical="center"/>
    </xf>
    <xf numFmtId="0" fontId="1" fillId="0" borderId="0" xfId="0" applyFont="1" applyFill="1" applyAlignment="1">
      <alignment vertical="center" wrapText="1"/>
    </xf>
    <xf numFmtId="0" fontId="1" fillId="0" borderId="0" xfId="0" applyFont="1" applyFill="1" applyBorder="1" applyAlignment="1">
      <alignment vertical="center" wrapText="1"/>
    </xf>
    <xf numFmtId="0" fontId="1" fillId="0" borderId="0" xfId="0" applyFont="1" applyFill="1" applyBorder="1" applyAlignment="1">
      <alignment vertical="center"/>
    </xf>
    <xf numFmtId="10" fontId="1" fillId="0" borderId="0" xfId="0" applyNumberFormat="1" applyFont="1" applyFill="1" applyBorder="1" applyAlignment="1">
      <alignment vertical="center"/>
    </xf>
    <xf numFmtId="0" fontId="1" fillId="0" borderId="0"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1" fillId="0" borderId="2" xfId="0" applyFont="1" applyFill="1" applyBorder="1" applyAlignment="1">
      <alignment horizontal="center" vertical="center" wrapText="1"/>
    </xf>
    <xf numFmtId="0" fontId="3" fillId="0" borderId="2" xfId="0" applyFont="1" applyFill="1" applyBorder="1" applyAlignment="1">
      <alignment horizontal="center" vertical="center"/>
    </xf>
    <xf numFmtId="0" fontId="4" fillId="0" borderId="2" xfId="0" applyFont="1" applyFill="1" applyBorder="1" applyAlignment="1">
      <alignment horizontal="center" vertical="center"/>
    </xf>
    <xf numFmtId="0" fontId="1" fillId="0" borderId="0" xfId="0" applyFont="1" applyFill="1" applyBorder="1" applyAlignment="1">
      <alignment horizontal="center" vertical="center" wrapText="1"/>
    </xf>
    <xf numFmtId="177" fontId="1" fillId="0" borderId="0" xfId="0" applyNumberFormat="1"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176" fontId="1" fillId="0" borderId="2" xfId="0" applyNumberFormat="1" applyFont="1" applyFill="1" applyBorder="1" applyAlignment="1">
      <alignment horizontal="center" vertical="center"/>
    </xf>
    <xf numFmtId="178" fontId="1" fillId="0" borderId="2" xfId="0" applyNumberFormat="1" applyFont="1" applyFill="1" applyBorder="1" applyAlignment="1">
      <alignment horizontal="center" vertical="center"/>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2" xfId="0" applyFont="1" applyFill="1" applyBorder="1" applyAlignment="1">
      <alignment vertical="center" wrapText="1"/>
    </xf>
    <xf numFmtId="0" fontId="1" fillId="0" borderId="2" xfId="0" applyFont="1" applyFill="1" applyBorder="1" applyAlignment="1">
      <alignment vertical="center"/>
    </xf>
    <xf numFmtId="0" fontId="5" fillId="0" borderId="0" xfId="0" applyFont="1" applyFill="1" applyBorder="1" applyAlignment="1">
      <alignment vertical="center"/>
    </xf>
    <xf numFmtId="10" fontId="5" fillId="0" borderId="0" xfId="0" applyNumberFormat="1" applyFont="1" applyFill="1" applyBorder="1" applyAlignment="1">
      <alignment vertical="center"/>
    </xf>
    <xf numFmtId="0" fontId="2" fillId="0" borderId="6" xfId="0" applyFont="1" applyFill="1" applyBorder="1" applyAlignment="1">
      <alignment horizontal="center" vertical="center"/>
    </xf>
    <xf numFmtId="0" fontId="6" fillId="0" borderId="2" xfId="0" applyFont="1" applyFill="1" applyBorder="1" applyAlignment="1">
      <alignment horizontal="center" vertical="center"/>
    </xf>
    <xf numFmtId="10" fontId="6" fillId="0" borderId="2" xfId="0" applyNumberFormat="1" applyFont="1" applyFill="1" applyBorder="1" applyAlignment="1">
      <alignment horizontal="center" vertical="center"/>
    </xf>
    <xf numFmtId="0" fontId="5" fillId="0" borderId="7"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8" xfId="0" applyFont="1" applyFill="1" applyBorder="1" applyAlignment="1">
      <alignment horizontal="center" vertical="center"/>
    </xf>
    <xf numFmtId="10" fontId="5" fillId="0" borderId="2" xfId="0" applyNumberFormat="1" applyFont="1" applyFill="1" applyBorder="1" applyAlignment="1">
      <alignment horizontal="center" vertical="center"/>
    </xf>
    <xf numFmtId="0" fontId="5" fillId="0" borderId="0" xfId="0" applyFont="1" applyFill="1" applyBorder="1" applyAlignment="1">
      <alignment horizontal="center" vertical="center"/>
    </xf>
    <xf numFmtId="9" fontId="5" fillId="0" borderId="2" xfId="11" applyFont="1" applyFill="1" applyBorder="1" applyAlignment="1">
      <alignment horizontal="center" vertical="center"/>
    </xf>
    <xf numFmtId="0" fontId="4" fillId="0" borderId="0" xfId="0" applyNumberFormat="1" applyFont="1" applyFill="1" applyBorder="1" applyAlignment="1">
      <alignment horizontal="center" vertical="center"/>
    </xf>
    <xf numFmtId="0" fontId="4" fillId="0" borderId="0" xfId="0" applyNumberFormat="1" applyFont="1" applyFill="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7" fillId="0" borderId="6" xfId="0" applyFont="1" applyFill="1" applyBorder="1" applyAlignment="1">
      <alignment horizontal="center" vertical="center" wrapText="1"/>
    </xf>
    <xf numFmtId="0" fontId="7" fillId="0" borderId="6"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7" xfId="0" applyNumberFormat="1" applyFont="1" applyFill="1" applyBorder="1" applyAlignment="1">
      <alignment horizontal="center" vertical="center" wrapText="1"/>
    </xf>
    <xf numFmtId="0" fontId="4" fillId="0" borderId="9" xfId="0" applyNumberFormat="1" applyFont="1" applyFill="1" applyBorder="1" applyAlignment="1">
      <alignment horizontal="center" vertical="center" wrapText="1"/>
    </xf>
    <xf numFmtId="0" fontId="4" fillId="0" borderId="8"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 xfId="0" applyNumberFormat="1" applyFont="1" applyFill="1" applyBorder="1" applyAlignment="1">
      <alignment horizontal="center" vertical="center"/>
    </xf>
    <xf numFmtId="0" fontId="4" fillId="0" borderId="2" xfId="0" applyNumberFormat="1"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NumberFormat="1"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176" fontId="4" fillId="0" borderId="4" xfId="0" applyNumberFormat="1" applyFont="1" applyFill="1" applyBorder="1" applyAlignment="1">
      <alignment horizontal="center" vertical="center" wrapText="1"/>
    </xf>
    <xf numFmtId="176" fontId="4" fillId="0" borderId="5" xfId="0" applyNumberFormat="1" applyFont="1" applyFill="1" applyBorder="1" applyAlignment="1">
      <alignment horizontal="center" vertical="center" wrapText="1"/>
    </xf>
    <xf numFmtId="176" fontId="4" fillId="0" borderId="2" xfId="0" applyNumberFormat="1" applyFont="1" applyFill="1" applyBorder="1" applyAlignment="1">
      <alignment horizontal="left" vertical="center" wrapText="1"/>
    </xf>
    <xf numFmtId="176" fontId="4" fillId="0" borderId="3"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xf>
    <xf numFmtId="0" fontId="4" fillId="0" borderId="5"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78"/>
  <sheetViews>
    <sheetView tabSelected="1" zoomScale="90" zoomScaleNormal="90" workbookViewId="0">
      <pane ySplit="4" topLeftCell="A47" activePane="bottomLeft" state="frozen"/>
      <selection/>
      <selection pane="bottomLeft" activeCell="G66" sqref="G66"/>
    </sheetView>
  </sheetViews>
  <sheetFormatPr defaultColWidth="9.81666666666667" defaultRowHeight="13.5"/>
  <cols>
    <col min="1" max="1" width="5.18333333333333" style="35" customWidth="1"/>
    <col min="2" max="2" width="5.63333333333333" style="35" customWidth="1"/>
    <col min="3" max="3" width="13.4583333333333" style="35" customWidth="1"/>
    <col min="4" max="4" width="34.275" style="36" customWidth="1"/>
    <col min="5" max="5" width="7.275" style="35" customWidth="1"/>
    <col min="6" max="12" width="7.275" style="34" customWidth="1"/>
    <col min="13" max="13" width="9.63333333333333" style="34" customWidth="1"/>
    <col min="14" max="14" width="6.90833333333333" style="34" customWidth="1"/>
    <col min="15" max="15" width="7.18333333333333" style="34" customWidth="1"/>
    <col min="16" max="16" width="6.81666666666667" style="34" customWidth="1"/>
    <col min="17" max="17" width="7.90833333333333" style="34" customWidth="1"/>
    <col min="18" max="18" width="9.275" style="34" customWidth="1"/>
    <col min="19" max="19" width="8.725" style="34" customWidth="1"/>
    <col min="20" max="20" width="6" style="34" customWidth="1"/>
    <col min="21" max="16384" width="9.81666666666667" style="34"/>
  </cols>
  <sheetData>
    <row r="1" s="32" customFormat="1" ht="30" customHeight="1" spans="1:20">
      <c r="A1" s="37" t="s">
        <v>0</v>
      </c>
      <c r="B1" s="37"/>
      <c r="C1" s="37"/>
      <c r="D1" s="38"/>
      <c r="E1" s="37"/>
      <c r="F1" s="37"/>
      <c r="G1" s="37"/>
      <c r="H1" s="37"/>
      <c r="I1" s="37"/>
      <c r="J1" s="37"/>
      <c r="K1" s="37"/>
      <c r="L1" s="37"/>
      <c r="M1" s="37"/>
      <c r="N1" s="37"/>
      <c r="O1" s="37"/>
      <c r="P1" s="37"/>
      <c r="Q1" s="37"/>
      <c r="R1" s="37"/>
      <c r="S1" s="37"/>
      <c r="T1" s="37"/>
    </row>
    <row r="2" s="32" customFormat="1" spans="1:20">
      <c r="A2" s="39" t="s">
        <v>1</v>
      </c>
      <c r="B2" s="39" t="s">
        <v>2</v>
      </c>
      <c r="C2" s="39" t="s">
        <v>3</v>
      </c>
      <c r="D2" s="39" t="s">
        <v>4</v>
      </c>
      <c r="E2" s="40" t="s">
        <v>5</v>
      </c>
      <c r="F2" s="41"/>
      <c r="G2" s="41"/>
      <c r="H2" s="42"/>
      <c r="I2" s="40" t="s">
        <v>6</v>
      </c>
      <c r="J2" s="41"/>
      <c r="K2" s="41"/>
      <c r="L2" s="42"/>
      <c r="M2" s="43" t="s">
        <v>7</v>
      </c>
      <c r="N2" s="46" t="s">
        <v>8</v>
      </c>
      <c r="O2" s="46"/>
      <c r="P2" s="46"/>
      <c r="Q2" s="46"/>
      <c r="R2" s="39" t="s">
        <v>9</v>
      </c>
      <c r="S2" s="39" t="s">
        <v>10</v>
      </c>
      <c r="T2" s="44" t="s">
        <v>11</v>
      </c>
    </row>
    <row r="3" s="32" customFormat="1" ht="54" spans="1:20">
      <c r="A3" s="39"/>
      <c r="B3" s="39"/>
      <c r="C3" s="39"/>
      <c r="D3" s="39"/>
      <c r="E3" s="43" t="s">
        <v>12</v>
      </c>
      <c r="F3" s="39" t="s">
        <v>13</v>
      </c>
      <c r="G3" s="44" t="s">
        <v>14</v>
      </c>
      <c r="H3" s="44" t="s">
        <v>15</v>
      </c>
      <c r="I3" s="50" t="s">
        <v>12</v>
      </c>
      <c r="J3" s="39" t="s">
        <v>16</v>
      </c>
      <c r="K3" s="44" t="s">
        <v>17</v>
      </c>
      <c r="L3" s="44" t="s">
        <v>18</v>
      </c>
      <c r="M3" s="45"/>
      <c r="N3" s="39" t="s">
        <v>19</v>
      </c>
      <c r="O3" s="39"/>
      <c r="P3" s="39" t="s">
        <v>20</v>
      </c>
      <c r="Q3" s="39" t="s">
        <v>21</v>
      </c>
      <c r="R3" s="39"/>
      <c r="S3" s="39"/>
      <c r="T3" s="44"/>
    </row>
    <row r="4" s="32" customFormat="1" ht="54" spans="1:20">
      <c r="A4" s="39"/>
      <c r="B4" s="39"/>
      <c r="C4" s="39"/>
      <c r="D4" s="39"/>
      <c r="E4" s="45"/>
      <c r="F4" s="46" t="s">
        <v>22</v>
      </c>
      <c r="G4" s="46" t="s">
        <v>23</v>
      </c>
      <c r="H4" s="46" t="s">
        <v>24</v>
      </c>
      <c r="I4" s="51"/>
      <c r="J4" s="46" t="s">
        <v>22</v>
      </c>
      <c r="K4" s="46" t="s">
        <v>23</v>
      </c>
      <c r="L4" s="46" t="s">
        <v>24</v>
      </c>
      <c r="M4" s="39" t="s">
        <v>25</v>
      </c>
      <c r="N4" s="39" t="s">
        <v>26</v>
      </c>
      <c r="O4" s="39" t="s">
        <v>27</v>
      </c>
      <c r="P4" s="39" t="s">
        <v>28</v>
      </c>
      <c r="Q4" s="39" t="s">
        <v>29</v>
      </c>
      <c r="R4" s="39" t="s">
        <v>30</v>
      </c>
      <c r="S4" s="39" t="s">
        <v>31</v>
      </c>
      <c r="T4" s="44"/>
    </row>
    <row r="5" s="32" customFormat="1" ht="54" spans="1:20">
      <c r="A5" s="39" t="s">
        <v>32</v>
      </c>
      <c r="B5" s="43" t="s">
        <v>33</v>
      </c>
      <c r="C5" s="43" t="s">
        <v>34</v>
      </c>
      <c r="D5" s="47" t="s">
        <v>35</v>
      </c>
      <c r="E5" s="45"/>
      <c r="F5" s="46"/>
      <c r="G5" s="46"/>
      <c r="H5" s="46"/>
      <c r="I5" s="51"/>
      <c r="J5" s="46"/>
      <c r="K5" s="46"/>
      <c r="L5" s="46"/>
      <c r="M5" s="39"/>
      <c r="N5" s="39"/>
      <c r="O5" s="39"/>
      <c r="P5" s="39"/>
      <c r="Q5" s="39"/>
      <c r="R5" s="39"/>
      <c r="S5" s="39"/>
      <c r="T5" s="44" t="s">
        <v>36</v>
      </c>
    </row>
    <row r="6" s="32" customFormat="1" spans="1:20">
      <c r="A6" s="39"/>
      <c r="B6" s="48"/>
      <c r="C6" s="48"/>
      <c r="D6" s="49" t="s">
        <v>37</v>
      </c>
      <c r="E6" s="45"/>
      <c r="F6" s="46"/>
      <c r="G6" s="46"/>
      <c r="H6" s="46"/>
      <c r="I6" s="51"/>
      <c r="J6" s="46"/>
      <c r="K6" s="46"/>
      <c r="L6" s="46"/>
      <c r="M6" s="39"/>
      <c r="N6" s="39"/>
      <c r="O6" s="39"/>
      <c r="P6" s="39"/>
      <c r="Q6" s="39"/>
      <c r="R6" s="39"/>
      <c r="S6" s="39"/>
      <c r="T6" s="44" t="s">
        <v>36</v>
      </c>
    </row>
    <row r="7" s="32" customFormat="1" spans="1:20">
      <c r="A7" s="39"/>
      <c r="B7" s="48"/>
      <c r="C7" s="48"/>
      <c r="D7" s="49" t="s">
        <v>38</v>
      </c>
      <c r="E7" s="45"/>
      <c r="F7" s="46"/>
      <c r="G7" s="46"/>
      <c r="H7" s="46"/>
      <c r="I7" s="51"/>
      <c r="J7" s="46"/>
      <c r="K7" s="46"/>
      <c r="L7" s="46"/>
      <c r="M7" s="39"/>
      <c r="N7" s="39"/>
      <c r="O7" s="39"/>
      <c r="P7" s="39"/>
      <c r="Q7" s="39"/>
      <c r="R7" s="39"/>
      <c r="S7" s="39"/>
      <c r="T7" s="44" t="s">
        <v>36</v>
      </c>
    </row>
    <row r="8" s="32" customFormat="1" spans="1:20">
      <c r="A8" s="39"/>
      <c r="B8" s="45"/>
      <c r="C8" s="45"/>
      <c r="D8" s="49" t="s">
        <v>39</v>
      </c>
      <c r="E8" s="45"/>
      <c r="F8" s="46"/>
      <c r="G8" s="46"/>
      <c r="H8" s="46"/>
      <c r="I8" s="51"/>
      <c r="J8" s="46"/>
      <c r="K8" s="46"/>
      <c r="L8" s="46"/>
      <c r="M8" s="39"/>
      <c r="N8" s="39"/>
      <c r="O8" s="39"/>
      <c r="P8" s="39"/>
      <c r="Q8" s="39"/>
      <c r="R8" s="39"/>
      <c r="S8" s="39"/>
      <c r="T8" s="44" t="s">
        <v>36</v>
      </c>
    </row>
    <row r="9" s="32" customFormat="1" spans="1:20">
      <c r="A9" s="39"/>
      <c r="B9" s="39" t="s">
        <v>40</v>
      </c>
      <c r="C9" s="50" t="s">
        <v>41</v>
      </c>
      <c r="D9" s="49" t="s">
        <v>42</v>
      </c>
      <c r="E9" s="45"/>
      <c r="F9" s="46"/>
      <c r="G9" s="46"/>
      <c r="H9" s="46"/>
      <c r="I9" s="51"/>
      <c r="J9" s="46"/>
      <c r="K9" s="46"/>
      <c r="L9" s="46"/>
      <c r="M9" s="39"/>
      <c r="N9" s="39"/>
      <c r="O9" s="39"/>
      <c r="P9" s="39"/>
      <c r="Q9" s="39"/>
      <c r="R9" s="39"/>
      <c r="S9" s="39"/>
      <c r="T9" s="44" t="s">
        <v>36</v>
      </c>
    </row>
    <row r="10" s="32" customFormat="1" spans="1:20">
      <c r="A10" s="39"/>
      <c r="B10" s="39"/>
      <c r="C10" s="51"/>
      <c r="D10" s="47" t="s">
        <v>43</v>
      </c>
      <c r="E10" s="45"/>
      <c r="F10" s="46"/>
      <c r="G10" s="46"/>
      <c r="H10" s="46"/>
      <c r="I10" s="51"/>
      <c r="J10" s="46"/>
      <c r="K10" s="46"/>
      <c r="L10" s="46"/>
      <c r="M10" s="39"/>
      <c r="N10" s="39"/>
      <c r="O10" s="39"/>
      <c r="P10" s="39"/>
      <c r="Q10" s="39"/>
      <c r="R10" s="39"/>
      <c r="S10" s="39"/>
      <c r="T10" s="44" t="s">
        <v>36</v>
      </c>
    </row>
    <row r="11" s="32" customFormat="1" spans="1:20">
      <c r="A11" s="39"/>
      <c r="B11" s="39" t="s">
        <v>44</v>
      </c>
      <c r="C11" s="39" t="s">
        <v>45</v>
      </c>
      <c r="D11" s="49" t="s">
        <v>46</v>
      </c>
      <c r="E11" s="45"/>
      <c r="F11" s="46"/>
      <c r="G11" s="46"/>
      <c r="H11" s="46"/>
      <c r="I11" s="51"/>
      <c r="J11" s="46"/>
      <c r="K11" s="46"/>
      <c r="L11" s="46"/>
      <c r="M11" s="39"/>
      <c r="N11" s="39"/>
      <c r="O11" s="39"/>
      <c r="P11" s="39"/>
      <c r="Q11" s="39"/>
      <c r="R11" s="39"/>
      <c r="S11" s="39"/>
      <c r="T11" s="44" t="s">
        <v>36</v>
      </c>
    </row>
    <row r="12" s="32" customFormat="1" ht="27" spans="1:20">
      <c r="A12" s="39"/>
      <c r="B12" s="39"/>
      <c r="C12" s="39"/>
      <c r="D12" s="49" t="s">
        <v>47</v>
      </c>
      <c r="E12" s="45"/>
      <c r="F12" s="46"/>
      <c r="G12" s="46"/>
      <c r="H12" s="46"/>
      <c r="I12" s="51"/>
      <c r="J12" s="46"/>
      <c r="K12" s="46"/>
      <c r="L12" s="46"/>
      <c r="M12" s="39"/>
      <c r="N12" s="39"/>
      <c r="O12" s="39"/>
      <c r="P12" s="39"/>
      <c r="Q12" s="39"/>
      <c r="R12" s="39"/>
      <c r="S12" s="39"/>
      <c r="T12" s="44" t="s">
        <v>36</v>
      </c>
    </row>
    <row r="13" s="32" customFormat="1" ht="27" spans="1:20">
      <c r="A13" s="39"/>
      <c r="B13" s="39"/>
      <c r="C13" s="39"/>
      <c r="D13" s="49" t="s">
        <v>48</v>
      </c>
      <c r="E13" s="45"/>
      <c r="F13" s="46"/>
      <c r="G13" s="46"/>
      <c r="H13" s="46"/>
      <c r="I13" s="51"/>
      <c r="J13" s="46"/>
      <c r="K13" s="46"/>
      <c r="L13" s="46"/>
      <c r="M13" s="39"/>
      <c r="N13" s="39"/>
      <c r="O13" s="39"/>
      <c r="P13" s="39"/>
      <c r="Q13" s="39"/>
      <c r="R13" s="39"/>
      <c r="S13" s="39"/>
      <c r="T13" s="44" t="s">
        <v>36</v>
      </c>
    </row>
    <row r="14" s="32" customFormat="1" spans="1:20">
      <c r="A14" s="39"/>
      <c r="B14" s="39"/>
      <c r="C14" s="39"/>
      <c r="D14" s="49" t="s">
        <v>49</v>
      </c>
      <c r="E14" s="45"/>
      <c r="F14" s="46"/>
      <c r="G14" s="46"/>
      <c r="H14" s="46"/>
      <c r="I14" s="51"/>
      <c r="J14" s="46"/>
      <c r="K14" s="46"/>
      <c r="L14" s="46"/>
      <c r="M14" s="39"/>
      <c r="N14" s="39"/>
      <c r="O14" s="39"/>
      <c r="P14" s="39"/>
      <c r="Q14" s="39"/>
      <c r="R14" s="39"/>
      <c r="S14" s="39"/>
      <c r="T14" s="44" t="s">
        <v>36</v>
      </c>
    </row>
    <row r="15" s="32" customFormat="1" spans="1:20">
      <c r="A15" s="39"/>
      <c r="B15" s="39"/>
      <c r="C15" s="39"/>
      <c r="D15" s="49" t="s">
        <v>50</v>
      </c>
      <c r="E15" s="45"/>
      <c r="F15" s="46"/>
      <c r="G15" s="46"/>
      <c r="H15" s="46"/>
      <c r="I15" s="51"/>
      <c r="J15" s="46"/>
      <c r="K15" s="46"/>
      <c r="L15" s="46"/>
      <c r="M15" s="39"/>
      <c r="N15" s="39"/>
      <c r="O15" s="39"/>
      <c r="P15" s="39"/>
      <c r="Q15" s="39"/>
      <c r="R15" s="39"/>
      <c r="S15" s="39"/>
      <c r="T15" s="44" t="s">
        <v>36</v>
      </c>
    </row>
    <row r="16" s="32" customFormat="1" ht="27" spans="1:20">
      <c r="A16" s="43">
        <v>1</v>
      </c>
      <c r="B16" s="43" t="s">
        <v>51</v>
      </c>
      <c r="C16" s="39" t="s">
        <v>33</v>
      </c>
      <c r="D16" s="49" t="s">
        <v>52</v>
      </c>
      <c r="E16" s="39">
        <v>2</v>
      </c>
      <c r="F16" s="10" t="s">
        <v>53</v>
      </c>
      <c r="G16" s="46"/>
      <c r="H16" s="46"/>
      <c r="I16" s="39">
        <v>2</v>
      </c>
      <c r="J16" s="10" t="s">
        <v>53</v>
      </c>
      <c r="K16" s="46"/>
      <c r="L16" s="46"/>
      <c r="M16" s="39">
        <f>E16*I16</f>
        <v>4</v>
      </c>
      <c r="N16" s="39" t="s">
        <v>54</v>
      </c>
      <c r="O16" s="39">
        <v>1</v>
      </c>
      <c r="P16" s="39">
        <v>2</v>
      </c>
      <c r="Q16" s="39">
        <v>40</v>
      </c>
      <c r="R16" s="39">
        <f>O16*P16*Q16</f>
        <v>80</v>
      </c>
      <c r="S16" s="44">
        <f>M16*R16</f>
        <v>320</v>
      </c>
      <c r="T16" s="46" t="s">
        <v>55</v>
      </c>
    </row>
    <row r="17" s="33" customFormat="1" ht="27" spans="1:20">
      <c r="A17" s="43">
        <v>1</v>
      </c>
      <c r="B17" s="48"/>
      <c r="C17" s="43" t="s">
        <v>56</v>
      </c>
      <c r="D17" s="49" t="s">
        <v>57</v>
      </c>
      <c r="E17" s="39">
        <v>2</v>
      </c>
      <c r="F17" s="10" t="s">
        <v>53</v>
      </c>
      <c r="G17" s="46"/>
      <c r="H17" s="46"/>
      <c r="I17" s="39">
        <v>2</v>
      </c>
      <c r="J17" s="10" t="s">
        <v>53</v>
      </c>
      <c r="K17" s="46"/>
      <c r="L17" s="46"/>
      <c r="M17" s="39">
        <f t="shared" ref="M17:M26" si="0">E17*I17</f>
        <v>4</v>
      </c>
      <c r="N17" s="39" t="s">
        <v>58</v>
      </c>
      <c r="O17" s="39">
        <v>12</v>
      </c>
      <c r="P17" s="39">
        <v>3</v>
      </c>
      <c r="Q17" s="39">
        <v>5</v>
      </c>
      <c r="R17" s="39">
        <f>O17*P17*Q17</f>
        <v>180</v>
      </c>
      <c r="S17" s="44">
        <f>M17*R17</f>
        <v>720</v>
      </c>
      <c r="T17" s="46" t="s">
        <v>59</v>
      </c>
    </row>
    <row r="18" s="33" customFormat="1" ht="40.5" spans="1:20">
      <c r="A18" s="43">
        <v>1</v>
      </c>
      <c r="B18" s="48"/>
      <c r="C18" s="48"/>
      <c r="D18" s="49" t="s">
        <v>60</v>
      </c>
      <c r="E18" s="39">
        <v>1</v>
      </c>
      <c r="F18" s="10"/>
      <c r="G18" s="46"/>
      <c r="H18" s="46" t="s">
        <v>53</v>
      </c>
      <c r="I18" s="46">
        <v>1</v>
      </c>
      <c r="J18" s="10"/>
      <c r="K18" s="46"/>
      <c r="L18" s="46" t="s">
        <v>53</v>
      </c>
      <c r="M18" s="39">
        <f t="shared" si="0"/>
        <v>1</v>
      </c>
      <c r="N18" s="39" t="s">
        <v>58</v>
      </c>
      <c r="O18" s="39">
        <v>12</v>
      </c>
      <c r="P18" s="39">
        <v>3</v>
      </c>
      <c r="Q18" s="39">
        <v>5</v>
      </c>
      <c r="R18" s="39">
        <f t="shared" ref="R17:R26" si="1">O18*P18*Q18</f>
        <v>180</v>
      </c>
      <c r="S18" s="44">
        <f t="shared" ref="S17:S26" si="2">M18*R18</f>
        <v>180</v>
      </c>
      <c r="T18" s="46" t="s">
        <v>55</v>
      </c>
    </row>
    <row r="19" s="33" customFormat="1" ht="40.5" spans="1:20">
      <c r="A19" s="43">
        <v>1</v>
      </c>
      <c r="B19" s="48"/>
      <c r="C19" s="48"/>
      <c r="D19" s="49" t="s">
        <v>61</v>
      </c>
      <c r="E19" s="39">
        <v>1.5</v>
      </c>
      <c r="F19" s="10"/>
      <c r="G19" s="46" t="s">
        <v>53</v>
      </c>
      <c r="H19" s="46"/>
      <c r="I19" s="39">
        <v>1.5</v>
      </c>
      <c r="J19" s="10"/>
      <c r="K19" s="46" t="s">
        <v>53</v>
      </c>
      <c r="L19" s="46"/>
      <c r="M19" s="39">
        <f t="shared" si="0"/>
        <v>2.25</v>
      </c>
      <c r="N19" s="39" t="s">
        <v>58</v>
      </c>
      <c r="O19" s="39">
        <v>12</v>
      </c>
      <c r="P19" s="39">
        <v>3</v>
      </c>
      <c r="Q19" s="39">
        <v>5</v>
      </c>
      <c r="R19" s="39">
        <f t="shared" si="1"/>
        <v>180</v>
      </c>
      <c r="S19" s="44">
        <f t="shared" si="2"/>
        <v>405</v>
      </c>
      <c r="T19" s="46" t="s">
        <v>55</v>
      </c>
    </row>
    <row r="20" s="33" customFormat="1" ht="27" spans="1:20">
      <c r="A20" s="43">
        <v>1</v>
      </c>
      <c r="B20" s="48"/>
      <c r="C20" s="48"/>
      <c r="D20" s="49" t="s">
        <v>62</v>
      </c>
      <c r="E20" s="39">
        <v>1.5</v>
      </c>
      <c r="F20" s="10"/>
      <c r="G20" s="46" t="s">
        <v>53</v>
      </c>
      <c r="H20" s="46"/>
      <c r="I20" s="46">
        <v>1.5</v>
      </c>
      <c r="J20" s="10"/>
      <c r="K20" s="46" t="s">
        <v>53</v>
      </c>
      <c r="L20" s="46"/>
      <c r="M20" s="39">
        <f t="shared" si="0"/>
        <v>2.25</v>
      </c>
      <c r="N20" s="39" t="s">
        <v>58</v>
      </c>
      <c r="O20" s="39">
        <v>12</v>
      </c>
      <c r="P20" s="39">
        <v>3</v>
      </c>
      <c r="Q20" s="39">
        <v>4</v>
      </c>
      <c r="R20" s="39">
        <f t="shared" si="1"/>
        <v>144</v>
      </c>
      <c r="S20" s="44">
        <f t="shared" si="2"/>
        <v>324</v>
      </c>
      <c r="T20" s="46" t="s">
        <v>55</v>
      </c>
    </row>
    <row r="21" s="33" customFormat="1" ht="27" spans="1:20">
      <c r="A21" s="43">
        <v>1</v>
      </c>
      <c r="B21" s="48"/>
      <c r="C21" s="45"/>
      <c r="D21" s="49" t="s">
        <v>63</v>
      </c>
      <c r="E21" s="39">
        <v>1.5</v>
      </c>
      <c r="F21" s="10"/>
      <c r="G21" s="46" t="s">
        <v>53</v>
      </c>
      <c r="H21" s="46"/>
      <c r="I21" s="46">
        <v>1.5</v>
      </c>
      <c r="J21" s="10"/>
      <c r="K21" s="46" t="s">
        <v>53</v>
      </c>
      <c r="L21" s="46"/>
      <c r="M21" s="39">
        <f t="shared" si="0"/>
        <v>2.25</v>
      </c>
      <c r="N21" s="39" t="s">
        <v>58</v>
      </c>
      <c r="O21" s="39">
        <v>12</v>
      </c>
      <c r="P21" s="39">
        <v>3</v>
      </c>
      <c r="Q21" s="39">
        <v>2</v>
      </c>
      <c r="R21" s="39">
        <f t="shared" si="1"/>
        <v>72</v>
      </c>
      <c r="S21" s="44">
        <f t="shared" si="2"/>
        <v>162</v>
      </c>
      <c r="T21" s="46" t="s">
        <v>55</v>
      </c>
    </row>
    <row r="22" s="33" customFormat="1" ht="27" spans="1:20">
      <c r="A22" s="43">
        <v>1</v>
      </c>
      <c r="B22" s="48"/>
      <c r="C22" s="48" t="s">
        <v>64</v>
      </c>
      <c r="D22" s="49" t="s">
        <v>65</v>
      </c>
      <c r="E22" s="39">
        <v>1</v>
      </c>
      <c r="F22" s="10"/>
      <c r="G22" s="46"/>
      <c r="H22" s="46" t="s">
        <v>53</v>
      </c>
      <c r="I22" s="46">
        <v>1</v>
      </c>
      <c r="J22" s="10"/>
      <c r="K22" s="46"/>
      <c r="L22" s="46" t="s">
        <v>53</v>
      </c>
      <c r="M22" s="39">
        <f t="shared" si="0"/>
        <v>1</v>
      </c>
      <c r="N22" s="39" t="s">
        <v>54</v>
      </c>
      <c r="O22" s="39">
        <v>1</v>
      </c>
      <c r="P22" s="39">
        <v>1</v>
      </c>
      <c r="Q22" s="39">
        <v>10</v>
      </c>
      <c r="R22" s="39">
        <f t="shared" si="1"/>
        <v>10</v>
      </c>
      <c r="S22" s="44">
        <f t="shared" si="2"/>
        <v>10</v>
      </c>
      <c r="T22" s="46" t="s">
        <v>55</v>
      </c>
    </row>
    <row r="23" s="33" customFormat="1" ht="27" spans="1:20">
      <c r="A23" s="43">
        <v>1</v>
      </c>
      <c r="B23" s="48"/>
      <c r="C23" s="48"/>
      <c r="D23" s="49" t="s">
        <v>66</v>
      </c>
      <c r="E23" s="39">
        <v>1.5</v>
      </c>
      <c r="F23" s="10"/>
      <c r="G23" s="46" t="s">
        <v>53</v>
      </c>
      <c r="H23" s="46"/>
      <c r="I23" s="39">
        <v>1.5</v>
      </c>
      <c r="J23" s="10"/>
      <c r="K23" s="46" t="s">
        <v>53</v>
      </c>
      <c r="L23" s="46"/>
      <c r="M23" s="39">
        <f t="shared" si="0"/>
        <v>2.25</v>
      </c>
      <c r="N23" s="39" t="s">
        <v>54</v>
      </c>
      <c r="O23" s="39">
        <v>1</v>
      </c>
      <c r="P23" s="39">
        <v>1</v>
      </c>
      <c r="Q23" s="39">
        <v>10</v>
      </c>
      <c r="R23" s="39">
        <f t="shared" si="1"/>
        <v>10</v>
      </c>
      <c r="S23" s="44">
        <f t="shared" si="2"/>
        <v>22.5</v>
      </c>
      <c r="T23" s="46" t="s">
        <v>55</v>
      </c>
    </row>
    <row r="24" s="33" customFormat="1" ht="27" spans="1:20">
      <c r="A24" s="43">
        <v>1</v>
      </c>
      <c r="B24" s="48"/>
      <c r="C24" s="48"/>
      <c r="D24" s="49" t="s">
        <v>67</v>
      </c>
      <c r="E24" s="39">
        <v>1</v>
      </c>
      <c r="F24" s="10"/>
      <c r="G24" s="46"/>
      <c r="H24" s="46" t="s">
        <v>53</v>
      </c>
      <c r="I24" s="46">
        <v>1</v>
      </c>
      <c r="J24" s="10"/>
      <c r="K24" s="46"/>
      <c r="L24" s="46" t="s">
        <v>53</v>
      </c>
      <c r="M24" s="39">
        <f t="shared" si="0"/>
        <v>1</v>
      </c>
      <c r="N24" s="39" t="s">
        <v>54</v>
      </c>
      <c r="O24" s="39">
        <v>1</v>
      </c>
      <c r="P24" s="39">
        <v>1</v>
      </c>
      <c r="Q24" s="39">
        <v>2</v>
      </c>
      <c r="R24" s="39">
        <f t="shared" si="1"/>
        <v>2</v>
      </c>
      <c r="S24" s="44">
        <f t="shared" si="2"/>
        <v>2</v>
      </c>
      <c r="T24" s="46" t="s">
        <v>55</v>
      </c>
    </row>
    <row r="25" s="33" customFormat="1" spans="1:20">
      <c r="A25" s="43">
        <v>1</v>
      </c>
      <c r="B25" s="48"/>
      <c r="C25" s="48"/>
      <c r="D25" s="49" t="s">
        <v>68</v>
      </c>
      <c r="E25" s="39">
        <v>1</v>
      </c>
      <c r="F25" s="10"/>
      <c r="G25" s="46"/>
      <c r="H25" s="46" t="s">
        <v>53</v>
      </c>
      <c r="I25" s="46">
        <v>1</v>
      </c>
      <c r="J25" s="10"/>
      <c r="K25" s="46"/>
      <c r="L25" s="46" t="s">
        <v>53</v>
      </c>
      <c r="M25" s="39">
        <f t="shared" si="0"/>
        <v>1</v>
      </c>
      <c r="N25" s="39" t="s">
        <v>54</v>
      </c>
      <c r="O25" s="39">
        <v>1</v>
      </c>
      <c r="P25" s="39">
        <v>1</v>
      </c>
      <c r="Q25" s="39">
        <v>2</v>
      </c>
      <c r="R25" s="39">
        <f t="shared" si="1"/>
        <v>2</v>
      </c>
      <c r="S25" s="44">
        <f t="shared" si="2"/>
        <v>2</v>
      </c>
      <c r="T25" s="46" t="s">
        <v>55</v>
      </c>
    </row>
    <row r="26" s="33" customFormat="1" ht="27" spans="1:20">
      <c r="A26" s="43">
        <v>1</v>
      </c>
      <c r="B26" s="48"/>
      <c r="C26" s="50" t="s">
        <v>69</v>
      </c>
      <c r="D26" s="49" t="s">
        <v>70</v>
      </c>
      <c r="E26" s="39">
        <v>1</v>
      </c>
      <c r="F26" s="10"/>
      <c r="G26" s="46"/>
      <c r="H26" s="46" t="s">
        <v>53</v>
      </c>
      <c r="I26" s="46">
        <v>1</v>
      </c>
      <c r="J26" s="10"/>
      <c r="K26" s="46"/>
      <c r="L26" s="46" t="s">
        <v>53</v>
      </c>
      <c r="M26" s="39">
        <f t="shared" si="0"/>
        <v>1</v>
      </c>
      <c r="N26" s="39" t="s">
        <v>58</v>
      </c>
      <c r="O26" s="39">
        <v>12</v>
      </c>
      <c r="P26" s="39">
        <v>2</v>
      </c>
      <c r="Q26" s="39">
        <v>5</v>
      </c>
      <c r="R26" s="39">
        <f t="shared" si="1"/>
        <v>120</v>
      </c>
      <c r="S26" s="44">
        <f t="shared" si="2"/>
        <v>120</v>
      </c>
      <c r="T26" s="46" t="s">
        <v>55</v>
      </c>
    </row>
    <row r="27" s="33" customFormat="1" ht="27" spans="1:20">
      <c r="A27" s="43">
        <v>1</v>
      </c>
      <c r="B27" s="48"/>
      <c r="C27" s="52"/>
      <c r="D27" s="49" t="s">
        <v>71</v>
      </c>
      <c r="E27" s="39"/>
      <c r="F27" s="10"/>
      <c r="G27" s="46"/>
      <c r="H27" s="46"/>
      <c r="I27" s="46"/>
      <c r="J27" s="10"/>
      <c r="K27" s="46"/>
      <c r="L27" s="46"/>
      <c r="M27" s="39"/>
      <c r="N27" s="39"/>
      <c r="O27" s="39"/>
      <c r="P27" s="39"/>
      <c r="Q27" s="39"/>
      <c r="R27" s="39"/>
      <c r="S27" s="44"/>
      <c r="T27" s="46" t="s">
        <v>36</v>
      </c>
    </row>
    <row r="28" s="34" customFormat="1" ht="40.5" spans="1:20">
      <c r="A28" s="43">
        <v>1</v>
      </c>
      <c r="B28" s="48"/>
      <c r="C28" s="52"/>
      <c r="D28" s="47" t="s">
        <v>72</v>
      </c>
      <c r="E28" s="39">
        <v>1.5</v>
      </c>
      <c r="F28" s="10"/>
      <c r="G28" s="46" t="s">
        <v>53</v>
      </c>
      <c r="H28" s="10"/>
      <c r="I28" s="39">
        <v>1.5</v>
      </c>
      <c r="J28" s="10"/>
      <c r="K28" s="46" t="s">
        <v>53</v>
      </c>
      <c r="L28" s="10"/>
      <c r="M28" s="39">
        <f t="shared" ref="M28:M41" si="3">E28*I28</f>
        <v>2.25</v>
      </c>
      <c r="N28" s="39" t="s">
        <v>73</v>
      </c>
      <c r="O28" s="10">
        <v>4</v>
      </c>
      <c r="P28" s="39">
        <v>3</v>
      </c>
      <c r="Q28" s="10">
        <v>6</v>
      </c>
      <c r="R28" s="39">
        <f t="shared" ref="R28:R41" si="4">O28*P28*Q28</f>
        <v>72</v>
      </c>
      <c r="S28" s="44">
        <f t="shared" ref="S28:S41" si="5">M28*R28</f>
        <v>162</v>
      </c>
      <c r="T28" s="46" t="s">
        <v>74</v>
      </c>
    </row>
    <row r="29" s="34" customFormat="1" ht="27" spans="1:20">
      <c r="A29" s="43">
        <v>1</v>
      </c>
      <c r="B29" s="48"/>
      <c r="C29" s="51"/>
      <c r="D29" s="47" t="s">
        <v>75</v>
      </c>
      <c r="E29" s="39">
        <v>1</v>
      </c>
      <c r="F29" s="10"/>
      <c r="G29" s="10"/>
      <c r="H29" s="46" t="s">
        <v>53</v>
      </c>
      <c r="I29" s="46">
        <v>1</v>
      </c>
      <c r="J29" s="10"/>
      <c r="K29" s="10"/>
      <c r="L29" s="46" t="s">
        <v>53</v>
      </c>
      <c r="M29" s="39">
        <f t="shared" si="3"/>
        <v>1</v>
      </c>
      <c r="N29" s="39" t="s">
        <v>73</v>
      </c>
      <c r="O29" s="10">
        <v>4</v>
      </c>
      <c r="P29" s="39">
        <v>3</v>
      </c>
      <c r="Q29" s="10">
        <v>5</v>
      </c>
      <c r="R29" s="39">
        <f t="shared" si="4"/>
        <v>60</v>
      </c>
      <c r="S29" s="44">
        <f t="shared" si="5"/>
        <v>60</v>
      </c>
      <c r="T29" s="46" t="s">
        <v>55</v>
      </c>
    </row>
    <row r="30" s="34" customFormat="1" ht="40.5" spans="1:20">
      <c r="A30" s="43">
        <v>1</v>
      </c>
      <c r="B30" s="48"/>
      <c r="C30" s="44" t="s">
        <v>76</v>
      </c>
      <c r="D30" s="47" t="s">
        <v>77</v>
      </c>
      <c r="E30" s="39">
        <v>1</v>
      </c>
      <c r="F30" s="10"/>
      <c r="G30" s="46"/>
      <c r="H30" s="10" t="s">
        <v>53</v>
      </c>
      <c r="I30" s="46">
        <v>1</v>
      </c>
      <c r="J30" s="10"/>
      <c r="K30" s="46"/>
      <c r="L30" s="10" t="s">
        <v>53</v>
      </c>
      <c r="M30" s="39">
        <f t="shared" si="3"/>
        <v>1</v>
      </c>
      <c r="N30" s="39" t="s">
        <v>58</v>
      </c>
      <c r="O30" s="10">
        <v>12</v>
      </c>
      <c r="P30" s="39">
        <v>1</v>
      </c>
      <c r="Q30" s="10">
        <v>12</v>
      </c>
      <c r="R30" s="39">
        <f t="shared" si="4"/>
        <v>144</v>
      </c>
      <c r="S30" s="44">
        <f t="shared" si="5"/>
        <v>144</v>
      </c>
      <c r="T30" s="46" t="s">
        <v>55</v>
      </c>
    </row>
    <row r="31" s="34" customFormat="1" ht="40.5" spans="1:20">
      <c r="A31" s="43">
        <v>1</v>
      </c>
      <c r="B31" s="48"/>
      <c r="C31" s="44"/>
      <c r="D31" s="47" t="s">
        <v>78</v>
      </c>
      <c r="E31" s="39">
        <v>1</v>
      </c>
      <c r="F31" s="10"/>
      <c r="G31" s="10"/>
      <c r="H31" s="46" t="s">
        <v>53</v>
      </c>
      <c r="I31" s="46">
        <v>1</v>
      </c>
      <c r="J31" s="10"/>
      <c r="K31" s="10"/>
      <c r="L31" s="46" t="s">
        <v>53</v>
      </c>
      <c r="M31" s="39">
        <f t="shared" si="3"/>
        <v>1</v>
      </c>
      <c r="N31" s="39" t="s">
        <v>58</v>
      </c>
      <c r="O31" s="10">
        <v>12</v>
      </c>
      <c r="P31" s="39">
        <v>1</v>
      </c>
      <c r="Q31" s="10">
        <v>12</v>
      </c>
      <c r="R31" s="39">
        <f t="shared" si="4"/>
        <v>144</v>
      </c>
      <c r="S31" s="44">
        <f t="shared" si="5"/>
        <v>144</v>
      </c>
      <c r="T31" s="46" t="s">
        <v>55</v>
      </c>
    </row>
    <row r="32" s="34" customFormat="1" ht="27" spans="1:20">
      <c r="A32" s="43">
        <v>1</v>
      </c>
      <c r="B32" s="48"/>
      <c r="C32" s="44"/>
      <c r="D32" s="47" t="s">
        <v>79</v>
      </c>
      <c r="E32" s="39">
        <v>1.5</v>
      </c>
      <c r="F32" s="10"/>
      <c r="G32" s="46" t="s">
        <v>53</v>
      </c>
      <c r="H32" s="10"/>
      <c r="I32" s="39">
        <v>1.5</v>
      </c>
      <c r="J32" s="10"/>
      <c r="K32" s="46" t="s">
        <v>53</v>
      </c>
      <c r="L32" s="10"/>
      <c r="M32" s="39">
        <f t="shared" si="3"/>
        <v>2.25</v>
      </c>
      <c r="N32" s="39" t="s">
        <v>58</v>
      </c>
      <c r="O32" s="10">
        <v>12</v>
      </c>
      <c r="P32" s="39">
        <v>1</v>
      </c>
      <c r="Q32" s="10">
        <v>5</v>
      </c>
      <c r="R32" s="39">
        <f t="shared" si="4"/>
        <v>60</v>
      </c>
      <c r="S32" s="44">
        <f t="shared" si="5"/>
        <v>135</v>
      </c>
      <c r="T32" s="46" t="s">
        <v>55</v>
      </c>
    </row>
    <row r="33" s="34" customFormat="1" ht="27" spans="1:20">
      <c r="A33" s="43">
        <v>1</v>
      </c>
      <c r="B33" s="48"/>
      <c r="C33" s="44"/>
      <c r="D33" s="47" t="s">
        <v>80</v>
      </c>
      <c r="E33" s="39">
        <v>1</v>
      </c>
      <c r="F33" s="10"/>
      <c r="G33" s="10"/>
      <c r="H33" s="46" t="s">
        <v>53</v>
      </c>
      <c r="I33" s="46">
        <v>1</v>
      </c>
      <c r="J33" s="10"/>
      <c r="K33" s="10"/>
      <c r="L33" s="46" t="s">
        <v>53</v>
      </c>
      <c r="M33" s="39">
        <f t="shared" si="3"/>
        <v>1</v>
      </c>
      <c r="N33" s="39" t="s">
        <v>58</v>
      </c>
      <c r="O33" s="10">
        <v>12</v>
      </c>
      <c r="P33" s="39">
        <v>1</v>
      </c>
      <c r="Q33" s="10">
        <v>2</v>
      </c>
      <c r="R33" s="39">
        <f t="shared" si="4"/>
        <v>24</v>
      </c>
      <c r="S33" s="44">
        <f t="shared" si="5"/>
        <v>24</v>
      </c>
      <c r="T33" s="46" t="s">
        <v>55</v>
      </c>
    </row>
    <row r="34" s="34" customFormat="1" spans="1:20">
      <c r="A34" s="43">
        <v>1</v>
      </c>
      <c r="B34" s="48"/>
      <c r="C34" s="53" t="s">
        <v>81</v>
      </c>
      <c r="D34" s="47" t="s">
        <v>82</v>
      </c>
      <c r="E34" s="39">
        <v>1</v>
      </c>
      <c r="F34" s="10"/>
      <c r="G34" s="10"/>
      <c r="H34" s="46" t="s">
        <v>53</v>
      </c>
      <c r="I34" s="46">
        <v>1</v>
      </c>
      <c r="J34" s="10"/>
      <c r="K34" s="10"/>
      <c r="L34" s="46" t="s">
        <v>53</v>
      </c>
      <c r="M34" s="39">
        <f t="shared" si="3"/>
        <v>1</v>
      </c>
      <c r="N34" s="39" t="s">
        <v>58</v>
      </c>
      <c r="O34" s="10">
        <v>12</v>
      </c>
      <c r="P34" s="39">
        <v>1</v>
      </c>
      <c r="Q34" s="10">
        <v>10</v>
      </c>
      <c r="R34" s="39">
        <f t="shared" si="4"/>
        <v>120</v>
      </c>
      <c r="S34" s="44">
        <f t="shared" si="5"/>
        <v>120</v>
      </c>
      <c r="T34" s="46" t="s">
        <v>55</v>
      </c>
    </row>
    <row r="35" s="34" customFormat="1" ht="27" spans="1:20">
      <c r="A35" s="43">
        <v>1</v>
      </c>
      <c r="B35" s="48"/>
      <c r="C35" s="53"/>
      <c r="D35" s="47" t="s">
        <v>83</v>
      </c>
      <c r="E35" s="39">
        <v>2</v>
      </c>
      <c r="F35" s="10" t="s">
        <v>53</v>
      </c>
      <c r="G35" s="10"/>
      <c r="H35" s="10"/>
      <c r="I35" s="39">
        <v>2</v>
      </c>
      <c r="J35" s="10" t="s">
        <v>53</v>
      </c>
      <c r="K35" s="10"/>
      <c r="L35" s="10"/>
      <c r="M35" s="39">
        <f t="shared" si="3"/>
        <v>4</v>
      </c>
      <c r="N35" s="39" t="s">
        <v>58</v>
      </c>
      <c r="O35" s="10">
        <v>12</v>
      </c>
      <c r="P35" s="39">
        <v>1</v>
      </c>
      <c r="Q35" s="10">
        <v>8</v>
      </c>
      <c r="R35" s="39">
        <f t="shared" si="4"/>
        <v>96</v>
      </c>
      <c r="S35" s="44">
        <f t="shared" si="5"/>
        <v>384</v>
      </c>
      <c r="T35" s="46" t="s">
        <v>55</v>
      </c>
    </row>
    <row r="36" s="34" customFormat="1" ht="27" spans="1:20">
      <c r="A36" s="43">
        <v>1</v>
      </c>
      <c r="B36" s="48"/>
      <c r="C36" s="54"/>
      <c r="D36" s="55" t="s">
        <v>84</v>
      </c>
      <c r="E36" s="39">
        <v>1.5</v>
      </c>
      <c r="F36" s="10"/>
      <c r="G36" s="46" t="s">
        <v>53</v>
      </c>
      <c r="H36" s="10"/>
      <c r="I36" s="39">
        <v>1.5</v>
      </c>
      <c r="J36" s="46"/>
      <c r="K36" s="46" t="s">
        <v>53</v>
      </c>
      <c r="L36" s="10"/>
      <c r="M36" s="39">
        <f t="shared" si="3"/>
        <v>2.25</v>
      </c>
      <c r="N36" s="39" t="s">
        <v>58</v>
      </c>
      <c r="O36" s="10">
        <v>12</v>
      </c>
      <c r="P36" s="39">
        <v>1</v>
      </c>
      <c r="Q36" s="10">
        <v>3</v>
      </c>
      <c r="R36" s="39">
        <f t="shared" si="4"/>
        <v>36</v>
      </c>
      <c r="S36" s="44">
        <f t="shared" si="5"/>
        <v>81</v>
      </c>
      <c r="T36" s="46" t="s">
        <v>55</v>
      </c>
    </row>
    <row r="37" s="34" customFormat="1" ht="40.5" spans="1:20">
      <c r="A37" s="43">
        <v>1</v>
      </c>
      <c r="B37" s="48"/>
      <c r="C37" s="53" t="s">
        <v>85</v>
      </c>
      <c r="D37" s="55" t="s">
        <v>86</v>
      </c>
      <c r="E37" s="39">
        <v>1.5</v>
      </c>
      <c r="F37" s="10"/>
      <c r="G37" s="46" t="s">
        <v>53</v>
      </c>
      <c r="H37" s="10"/>
      <c r="I37" s="39">
        <v>1.5</v>
      </c>
      <c r="J37" s="46"/>
      <c r="K37" s="46" t="s">
        <v>53</v>
      </c>
      <c r="L37" s="10"/>
      <c r="M37" s="39">
        <f t="shared" si="3"/>
        <v>2.25</v>
      </c>
      <c r="N37" s="39" t="s">
        <v>58</v>
      </c>
      <c r="O37" s="10">
        <v>12</v>
      </c>
      <c r="P37" s="39">
        <v>1</v>
      </c>
      <c r="Q37" s="10">
        <v>5</v>
      </c>
      <c r="R37" s="39">
        <f t="shared" si="4"/>
        <v>60</v>
      </c>
      <c r="S37" s="44">
        <f t="shared" si="5"/>
        <v>135</v>
      </c>
      <c r="T37" s="46" t="s">
        <v>55</v>
      </c>
    </row>
    <row r="38" s="34" customFormat="1" ht="40.5" spans="1:20">
      <c r="A38" s="43">
        <v>1</v>
      </c>
      <c r="B38" s="48"/>
      <c r="C38" s="53"/>
      <c r="D38" s="55" t="s">
        <v>87</v>
      </c>
      <c r="E38" s="39">
        <v>2</v>
      </c>
      <c r="F38" s="10" t="s">
        <v>53</v>
      </c>
      <c r="G38" s="10"/>
      <c r="H38" s="10"/>
      <c r="I38" s="39">
        <v>2</v>
      </c>
      <c r="J38" s="10" t="s">
        <v>53</v>
      </c>
      <c r="K38" s="10"/>
      <c r="L38" s="10"/>
      <c r="M38" s="39">
        <f t="shared" si="3"/>
        <v>4</v>
      </c>
      <c r="N38" s="39" t="s">
        <v>58</v>
      </c>
      <c r="O38" s="10">
        <v>12</v>
      </c>
      <c r="P38" s="39">
        <v>1</v>
      </c>
      <c r="Q38" s="10">
        <v>3</v>
      </c>
      <c r="R38" s="39">
        <f t="shared" si="4"/>
        <v>36</v>
      </c>
      <c r="S38" s="44">
        <f t="shared" si="5"/>
        <v>144</v>
      </c>
      <c r="T38" s="46" t="s">
        <v>55</v>
      </c>
    </row>
    <row r="39" s="34" customFormat="1" ht="27" spans="1:20">
      <c r="A39" s="43">
        <v>1</v>
      </c>
      <c r="B39" s="48"/>
      <c r="C39" s="56" t="s">
        <v>88</v>
      </c>
      <c r="D39" s="55" t="s">
        <v>89</v>
      </c>
      <c r="E39" s="39"/>
      <c r="F39" s="10"/>
      <c r="G39" s="46"/>
      <c r="H39" s="10"/>
      <c r="I39" s="46"/>
      <c r="J39" s="46"/>
      <c r="K39" s="46"/>
      <c r="L39" s="10"/>
      <c r="M39" s="39"/>
      <c r="N39" s="39"/>
      <c r="O39" s="10"/>
      <c r="P39" s="39"/>
      <c r="Q39" s="10"/>
      <c r="R39" s="39"/>
      <c r="S39" s="44"/>
      <c r="T39" s="46" t="s">
        <v>36</v>
      </c>
    </row>
    <row r="40" s="34" customFormat="1" ht="27" spans="1:20">
      <c r="A40" s="43">
        <v>1</v>
      </c>
      <c r="B40" s="48"/>
      <c r="C40" s="53"/>
      <c r="D40" s="55" t="s">
        <v>90</v>
      </c>
      <c r="E40" s="39">
        <v>1</v>
      </c>
      <c r="F40" s="10"/>
      <c r="G40" s="46"/>
      <c r="H40" s="10" t="s">
        <v>53</v>
      </c>
      <c r="I40" s="39">
        <v>1</v>
      </c>
      <c r="J40" s="46"/>
      <c r="K40" s="46"/>
      <c r="L40" s="10" t="s">
        <v>53</v>
      </c>
      <c r="M40" s="39">
        <f t="shared" si="3"/>
        <v>1</v>
      </c>
      <c r="N40" s="39" t="s">
        <v>54</v>
      </c>
      <c r="O40" s="10">
        <v>1</v>
      </c>
      <c r="P40" s="39">
        <v>1</v>
      </c>
      <c r="Q40" s="10">
        <v>5</v>
      </c>
      <c r="R40" s="39">
        <f>O40*P40*Q40</f>
        <v>5</v>
      </c>
      <c r="S40" s="44">
        <f t="shared" si="5"/>
        <v>5</v>
      </c>
      <c r="T40" s="46" t="s">
        <v>59</v>
      </c>
    </row>
    <row r="41" s="34" customFormat="1" ht="40.5" spans="1:20">
      <c r="A41" s="43">
        <v>1</v>
      </c>
      <c r="B41" s="48"/>
      <c r="C41" s="54"/>
      <c r="D41" s="55" t="s">
        <v>91</v>
      </c>
      <c r="E41" s="39">
        <v>1</v>
      </c>
      <c r="F41" s="10"/>
      <c r="G41" s="10"/>
      <c r="H41" s="46" t="s">
        <v>53</v>
      </c>
      <c r="I41" s="46">
        <v>1</v>
      </c>
      <c r="J41" s="46"/>
      <c r="K41" s="10"/>
      <c r="L41" s="46" t="s">
        <v>53</v>
      </c>
      <c r="M41" s="39">
        <f t="shared" si="3"/>
        <v>1</v>
      </c>
      <c r="N41" s="39" t="s">
        <v>54</v>
      </c>
      <c r="O41" s="10">
        <v>1</v>
      </c>
      <c r="P41" s="39">
        <v>3</v>
      </c>
      <c r="Q41" s="10">
        <v>5</v>
      </c>
      <c r="R41" s="39">
        <f>O41*P41*Q41</f>
        <v>15</v>
      </c>
      <c r="S41" s="44">
        <f t="shared" si="5"/>
        <v>15</v>
      </c>
      <c r="T41" s="46" t="s">
        <v>59</v>
      </c>
    </row>
    <row r="42" s="34" customFormat="1" ht="54" spans="1:20">
      <c r="A42" s="43">
        <v>1</v>
      </c>
      <c r="B42" s="48"/>
      <c r="C42" s="43" t="s">
        <v>92</v>
      </c>
      <c r="D42" s="49" t="s">
        <v>93</v>
      </c>
      <c r="E42" s="39"/>
      <c r="F42" s="10"/>
      <c r="G42" s="10"/>
      <c r="H42" s="10"/>
      <c r="I42" s="10"/>
      <c r="J42" s="46"/>
      <c r="K42" s="10"/>
      <c r="L42" s="10"/>
      <c r="M42" s="39"/>
      <c r="N42" s="39"/>
      <c r="O42" s="10"/>
      <c r="P42" s="39"/>
      <c r="Q42" s="10"/>
      <c r="R42" s="39"/>
      <c r="S42" s="44"/>
      <c r="T42" s="46" t="s">
        <v>36</v>
      </c>
    </row>
    <row r="43" s="34" customFormat="1" ht="81" spans="1:20">
      <c r="A43" s="43">
        <v>1</v>
      </c>
      <c r="B43" s="48"/>
      <c r="C43" s="45"/>
      <c r="D43" s="49" t="s">
        <v>94</v>
      </c>
      <c r="E43" s="39">
        <v>2</v>
      </c>
      <c r="F43" s="10" t="s">
        <v>53</v>
      </c>
      <c r="G43" s="10"/>
      <c r="H43" s="10"/>
      <c r="I43" s="10">
        <v>2</v>
      </c>
      <c r="J43" s="46" t="s">
        <v>53</v>
      </c>
      <c r="K43" s="10"/>
      <c r="L43" s="10"/>
      <c r="M43" s="39">
        <f t="shared" ref="M43:M48" si="6">E43*I43</f>
        <v>4</v>
      </c>
      <c r="N43" s="39" t="s">
        <v>54</v>
      </c>
      <c r="O43" s="10">
        <v>1</v>
      </c>
      <c r="P43" s="39">
        <v>3</v>
      </c>
      <c r="Q43" s="10">
        <v>5</v>
      </c>
      <c r="R43" s="39">
        <f t="shared" ref="R43:R48" si="7">O43*P43*Q43</f>
        <v>15</v>
      </c>
      <c r="S43" s="44">
        <f t="shared" ref="S43:S48" si="8">M43*R43</f>
        <v>60</v>
      </c>
      <c r="T43" s="46" t="s">
        <v>59</v>
      </c>
    </row>
    <row r="44" s="34" customFormat="1" ht="27" spans="1:20">
      <c r="A44" s="39">
        <v>2</v>
      </c>
      <c r="B44" s="44" t="s">
        <v>40</v>
      </c>
      <c r="C44" s="39" t="s">
        <v>33</v>
      </c>
      <c r="D44" s="49" t="s">
        <v>95</v>
      </c>
      <c r="E44" s="39">
        <v>2</v>
      </c>
      <c r="F44" s="10" t="s">
        <v>53</v>
      </c>
      <c r="G44" s="10"/>
      <c r="H44" s="10"/>
      <c r="I44" s="39">
        <v>2</v>
      </c>
      <c r="J44" s="10" t="s">
        <v>53</v>
      </c>
      <c r="K44" s="10"/>
      <c r="L44" s="10"/>
      <c r="M44" s="39">
        <f t="shared" si="6"/>
        <v>4</v>
      </c>
      <c r="N44" s="39" t="s">
        <v>54</v>
      </c>
      <c r="O44" s="10">
        <v>1</v>
      </c>
      <c r="P44" s="39">
        <v>2</v>
      </c>
      <c r="Q44" s="10">
        <v>20</v>
      </c>
      <c r="R44" s="39">
        <f t="shared" si="7"/>
        <v>40</v>
      </c>
      <c r="S44" s="44">
        <f t="shared" si="8"/>
        <v>160</v>
      </c>
      <c r="T44" s="46" t="s">
        <v>59</v>
      </c>
    </row>
    <row r="45" s="34" customFormat="1" ht="27" spans="1:20">
      <c r="A45" s="39">
        <v>2</v>
      </c>
      <c r="B45" s="44"/>
      <c r="C45" s="50" t="s">
        <v>41</v>
      </c>
      <c r="D45" s="49" t="s">
        <v>96</v>
      </c>
      <c r="E45" s="39">
        <v>2</v>
      </c>
      <c r="F45" s="10" t="s">
        <v>53</v>
      </c>
      <c r="G45" s="10"/>
      <c r="H45" s="10"/>
      <c r="I45" s="39">
        <v>2</v>
      </c>
      <c r="J45" s="10" t="s">
        <v>53</v>
      </c>
      <c r="K45" s="46"/>
      <c r="L45" s="10"/>
      <c r="M45" s="39">
        <f t="shared" si="6"/>
        <v>4</v>
      </c>
      <c r="N45" s="39" t="s">
        <v>54</v>
      </c>
      <c r="O45" s="10">
        <v>1</v>
      </c>
      <c r="P45" s="39">
        <v>2</v>
      </c>
      <c r="Q45" s="10">
        <v>20</v>
      </c>
      <c r="R45" s="39">
        <f t="shared" si="7"/>
        <v>40</v>
      </c>
      <c r="S45" s="44">
        <f t="shared" si="8"/>
        <v>160</v>
      </c>
      <c r="T45" s="46" t="s">
        <v>59</v>
      </c>
    </row>
    <row r="46" s="34" customFormat="1" ht="27" spans="1:20">
      <c r="A46" s="39">
        <v>2</v>
      </c>
      <c r="B46" s="44"/>
      <c r="C46" s="51"/>
      <c r="D46" s="47" t="s">
        <v>97</v>
      </c>
      <c r="E46" s="39">
        <v>2</v>
      </c>
      <c r="F46" s="10" t="s">
        <v>53</v>
      </c>
      <c r="G46" s="46"/>
      <c r="H46" s="10"/>
      <c r="I46" s="39">
        <v>2</v>
      </c>
      <c r="J46" s="46" t="s">
        <v>53</v>
      </c>
      <c r="K46" s="46"/>
      <c r="L46" s="10"/>
      <c r="M46" s="39">
        <f t="shared" si="6"/>
        <v>4</v>
      </c>
      <c r="N46" s="39" t="s">
        <v>54</v>
      </c>
      <c r="O46" s="39">
        <v>1</v>
      </c>
      <c r="P46" s="39">
        <v>1</v>
      </c>
      <c r="Q46" s="39">
        <v>20</v>
      </c>
      <c r="R46" s="39">
        <f t="shared" si="7"/>
        <v>20</v>
      </c>
      <c r="S46" s="44">
        <f t="shared" si="8"/>
        <v>80</v>
      </c>
      <c r="T46" s="46" t="s">
        <v>59</v>
      </c>
    </row>
    <row r="47" s="34" customFormat="1" ht="27" spans="1:20">
      <c r="A47" s="39">
        <v>2</v>
      </c>
      <c r="B47" s="44"/>
      <c r="C47" s="52" t="s">
        <v>98</v>
      </c>
      <c r="D47" s="47" t="s">
        <v>99</v>
      </c>
      <c r="E47" s="39">
        <v>1.5</v>
      </c>
      <c r="F47" s="10"/>
      <c r="G47" s="46" t="s">
        <v>53</v>
      </c>
      <c r="H47" s="10"/>
      <c r="I47" s="39">
        <v>1.5</v>
      </c>
      <c r="J47" s="46"/>
      <c r="K47" s="46" t="s">
        <v>53</v>
      </c>
      <c r="L47" s="10"/>
      <c r="M47" s="39">
        <f t="shared" si="6"/>
        <v>2.25</v>
      </c>
      <c r="N47" s="39" t="s">
        <v>58</v>
      </c>
      <c r="O47" s="39">
        <v>12</v>
      </c>
      <c r="P47" s="39">
        <v>1</v>
      </c>
      <c r="Q47" s="39">
        <v>6</v>
      </c>
      <c r="R47" s="39">
        <f t="shared" si="7"/>
        <v>72</v>
      </c>
      <c r="S47" s="44">
        <f t="shared" si="8"/>
        <v>162</v>
      </c>
      <c r="T47" s="46" t="s">
        <v>59</v>
      </c>
    </row>
    <row r="48" s="34" customFormat="1" ht="27" spans="1:20">
      <c r="A48" s="39">
        <v>2</v>
      </c>
      <c r="B48" s="44"/>
      <c r="C48" s="51"/>
      <c r="D48" s="47" t="s">
        <v>100</v>
      </c>
      <c r="E48" s="39">
        <v>1.5</v>
      </c>
      <c r="F48" s="10"/>
      <c r="G48" s="10" t="s">
        <v>53</v>
      </c>
      <c r="H48" s="10"/>
      <c r="I48" s="39">
        <v>1.5</v>
      </c>
      <c r="J48" s="10"/>
      <c r="K48" s="46" t="s">
        <v>53</v>
      </c>
      <c r="L48" s="10"/>
      <c r="M48" s="39">
        <f t="shared" si="6"/>
        <v>2.25</v>
      </c>
      <c r="N48" s="39" t="s">
        <v>58</v>
      </c>
      <c r="O48" s="39">
        <v>12</v>
      </c>
      <c r="P48" s="39">
        <v>1</v>
      </c>
      <c r="Q48" s="39">
        <v>6</v>
      </c>
      <c r="R48" s="39">
        <f t="shared" si="7"/>
        <v>72</v>
      </c>
      <c r="S48" s="44">
        <f t="shared" si="8"/>
        <v>162</v>
      </c>
      <c r="T48" s="46" t="s">
        <v>59</v>
      </c>
    </row>
    <row r="49" s="34" customFormat="1" ht="40.5" spans="1:20">
      <c r="A49" s="39">
        <v>2</v>
      </c>
      <c r="B49" s="44"/>
      <c r="C49" s="39" t="s">
        <v>101</v>
      </c>
      <c r="D49" s="49" t="s">
        <v>102</v>
      </c>
      <c r="E49" s="39"/>
      <c r="F49" s="10"/>
      <c r="G49" s="10"/>
      <c r="H49" s="10"/>
      <c r="I49" s="10"/>
      <c r="J49" s="46"/>
      <c r="K49" s="46"/>
      <c r="L49" s="10"/>
      <c r="M49" s="39"/>
      <c r="N49" s="39"/>
      <c r="O49" s="39"/>
      <c r="P49" s="39"/>
      <c r="Q49" s="39"/>
      <c r="R49" s="39"/>
      <c r="S49" s="44"/>
      <c r="T49" s="57" t="s">
        <v>36</v>
      </c>
    </row>
    <row r="50" s="34" customFormat="1" spans="1:20">
      <c r="A50" s="39">
        <v>2</v>
      </c>
      <c r="B50" s="44"/>
      <c r="C50" s="39"/>
      <c r="D50" s="49" t="s">
        <v>103</v>
      </c>
      <c r="E50" s="39"/>
      <c r="F50" s="10"/>
      <c r="G50" s="10"/>
      <c r="H50" s="10"/>
      <c r="I50" s="10"/>
      <c r="J50" s="46"/>
      <c r="K50" s="46"/>
      <c r="L50" s="10"/>
      <c r="M50" s="39"/>
      <c r="N50" s="39"/>
      <c r="O50" s="39"/>
      <c r="P50" s="39"/>
      <c r="Q50" s="39"/>
      <c r="R50" s="39"/>
      <c r="S50" s="44"/>
      <c r="T50" s="58"/>
    </row>
    <row r="51" s="34" customFormat="1" ht="27" spans="1:20">
      <c r="A51" s="39">
        <v>2</v>
      </c>
      <c r="B51" s="44"/>
      <c r="C51" s="44" t="s">
        <v>104</v>
      </c>
      <c r="D51" s="47" t="s">
        <v>105</v>
      </c>
      <c r="E51" s="39">
        <v>1</v>
      </c>
      <c r="F51" s="10"/>
      <c r="G51" s="10"/>
      <c r="H51" s="46" t="s">
        <v>53</v>
      </c>
      <c r="I51" s="46">
        <v>1</v>
      </c>
      <c r="J51" s="46"/>
      <c r="K51" s="46"/>
      <c r="L51" s="46" t="s">
        <v>53</v>
      </c>
      <c r="M51" s="39">
        <f t="shared" ref="M51:M65" si="9">E51*I51</f>
        <v>1</v>
      </c>
      <c r="N51" s="39" t="s">
        <v>58</v>
      </c>
      <c r="O51" s="39">
        <v>12</v>
      </c>
      <c r="P51" s="39">
        <v>2</v>
      </c>
      <c r="Q51" s="39">
        <v>5</v>
      </c>
      <c r="R51" s="39">
        <f t="shared" ref="R51:R65" si="10">O51*P51*Q51</f>
        <v>120</v>
      </c>
      <c r="S51" s="44">
        <f t="shared" ref="S51:S65" si="11">M51*R51</f>
        <v>120</v>
      </c>
      <c r="T51" s="46" t="s">
        <v>59</v>
      </c>
    </row>
    <row r="52" s="34" customFormat="1" ht="27" spans="1:20">
      <c r="A52" s="39">
        <v>2</v>
      </c>
      <c r="B52" s="44"/>
      <c r="C52" s="44"/>
      <c r="D52" s="47" t="s">
        <v>106</v>
      </c>
      <c r="E52" s="39">
        <v>1</v>
      </c>
      <c r="F52" s="10"/>
      <c r="G52" s="10"/>
      <c r="H52" s="46" t="s">
        <v>53</v>
      </c>
      <c r="I52" s="46">
        <v>1</v>
      </c>
      <c r="J52" s="46"/>
      <c r="K52" s="46"/>
      <c r="L52" s="46" t="s">
        <v>53</v>
      </c>
      <c r="M52" s="39">
        <f t="shared" si="9"/>
        <v>1</v>
      </c>
      <c r="N52" s="39" t="s">
        <v>58</v>
      </c>
      <c r="O52" s="39">
        <v>12</v>
      </c>
      <c r="P52" s="39">
        <v>2</v>
      </c>
      <c r="Q52" s="39">
        <v>5</v>
      </c>
      <c r="R52" s="39">
        <f t="shared" si="10"/>
        <v>120</v>
      </c>
      <c r="S52" s="44">
        <f t="shared" si="11"/>
        <v>120</v>
      </c>
      <c r="T52" s="46" t="s">
        <v>59</v>
      </c>
    </row>
    <row r="53" s="34" customFormat="1" ht="27" spans="1:20">
      <c r="A53" s="39">
        <v>2</v>
      </c>
      <c r="B53" s="44"/>
      <c r="C53" s="44"/>
      <c r="D53" s="47" t="s">
        <v>107</v>
      </c>
      <c r="E53" s="39">
        <v>1</v>
      </c>
      <c r="F53" s="10"/>
      <c r="G53" s="46"/>
      <c r="H53" s="10" t="s">
        <v>53</v>
      </c>
      <c r="I53" s="46">
        <v>1</v>
      </c>
      <c r="J53" s="46"/>
      <c r="K53" s="46"/>
      <c r="L53" s="10" t="s">
        <v>53</v>
      </c>
      <c r="M53" s="39">
        <f t="shared" si="9"/>
        <v>1</v>
      </c>
      <c r="N53" s="39" t="s">
        <v>58</v>
      </c>
      <c r="O53" s="39">
        <v>12</v>
      </c>
      <c r="P53" s="39">
        <v>2</v>
      </c>
      <c r="Q53" s="39">
        <v>10</v>
      </c>
      <c r="R53" s="39">
        <f t="shared" si="10"/>
        <v>240</v>
      </c>
      <c r="S53" s="44">
        <f t="shared" si="11"/>
        <v>240</v>
      </c>
      <c r="T53" s="46" t="s">
        <v>59</v>
      </c>
    </row>
    <row r="54" s="34" customFormat="1" ht="27" spans="1:20">
      <c r="A54" s="39">
        <v>2</v>
      </c>
      <c r="B54" s="44"/>
      <c r="C54" s="52" t="s">
        <v>108</v>
      </c>
      <c r="D54" s="47" t="s">
        <v>109</v>
      </c>
      <c r="E54" s="39">
        <v>1.5</v>
      </c>
      <c r="F54" s="10"/>
      <c r="G54" s="10" t="s">
        <v>53</v>
      </c>
      <c r="H54" s="46"/>
      <c r="I54" s="39">
        <v>1.5</v>
      </c>
      <c r="J54" s="46"/>
      <c r="K54" s="46" t="s">
        <v>53</v>
      </c>
      <c r="L54" s="46"/>
      <c r="M54" s="39">
        <f t="shared" si="9"/>
        <v>2.25</v>
      </c>
      <c r="N54" s="39" t="s">
        <v>58</v>
      </c>
      <c r="O54" s="39">
        <v>12</v>
      </c>
      <c r="P54" s="39">
        <v>2</v>
      </c>
      <c r="Q54" s="39">
        <v>3</v>
      </c>
      <c r="R54" s="39">
        <f t="shared" si="10"/>
        <v>72</v>
      </c>
      <c r="S54" s="44">
        <f t="shared" si="11"/>
        <v>162</v>
      </c>
      <c r="T54" s="46" t="s">
        <v>59</v>
      </c>
    </row>
    <row r="55" s="34" customFormat="1" ht="27" spans="1:20">
      <c r="A55" s="39">
        <v>2</v>
      </c>
      <c r="B55" s="44"/>
      <c r="C55" s="51"/>
      <c r="D55" s="47" t="s">
        <v>110</v>
      </c>
      <c r="E55" s="39">
        <v>1</v>
      </c>
      <c r="F55" s="10"/>
      <c r="G55" s="10"/>
      <c r="H55" s="46" t="s">
        <v>53</v>
      </c>
      <c r="I55" s="46">
        <v>1</v>
      </c>
      <c r="J55" s="46"/>
      <c r="K55" s="46"/>
      <c r="L55" s="46" t="s">
        <v>53</v>
      </c>
      <c r="M55" s="39">
        <f t="shared" si="9"/>
        <v>1</v>
      </c>
      <c r="N55" s="39" t="s">
        <v>58</v>
      </c>
      <c r="O55" s="39">
        <v>12</v>
      </c>
      <c r="P55" s="39">
        <v>2</v>
      </c>
      <c r="Q55" s="39">
        <v>2</v>
      </c>
      <c r="R55" s="39">
        <f t="shared" si="10"/>
        <v>48</v>
      </c>
      <c r="S55" s="44">
        <f t="shared" si="11"/>
        <v>48</v>
      </c>
      <c r="T55" s="46" t="s">
        <v>59</v>
      </c>
    </row>
    <row r="56" s="34" customFormat="1" ht="27" spans="1:20">
      <c r="A56" s="39">
        <v>2</v>
      </c>
      <c r="B56" s="44"/>
      <c r="C56" s="48" t="s">
        <v>111</v>
      </c>
      <c r="D56" s="47" t="s">
        <v>112</v>
      </c>
      <c r="E56" s="39">
        <v>1.5</v>
      </c>
      <c r="F56" s="10"/>
      <c r="G56" s="10" t="s">
        <v>53</v>
      </c>
      <c r="H56" s="46"/>
      <c r="I56" s="39">
        <v>1.5</v>
      </c>
      <c r="J56" s="46"/>
      <c r="K56" s="46" t="s">
        <v>53</v>
      </c>
      <c r="L56" s="46"/>
      <c r="M56" s="39">
        <f t="shared" si="9"/>
        <v>2.25</v>
      </c>
      <c r="N56" s="39" t="s">
        <v>58</v>
      </c>
      <c r="O56" s="39">
        <v>12</v>
      </c>
      <c r="P56" s="39">
        <v>2</v>
      </c>
      <c r="Q56" s="39">
        <v>2</v>
      </c>
      <c r="R56" s="39">
        <f t="shared" si="10"/>
        <v>48</v>
      </c>
      <c r="S56" s="44">
        <f t="shared" si="11"/>
        <v>108</v>
      </c>
      <c r="T56" s="46" t="s">
        <v>59</v>
      </c>
    </row>
    <row r="57" s="34" customFormat="1" ht="27" spans="1:20">
      <c r="A57" s="39">
        <v>2</v>
      </c>
      <c r="B57" s="44"/>
      <c r="C57" s="45"/>
      <c r="D57" s="47" t="s">
        <v>113</v>
      </c>
      <c r="E57" s="39">
        <v>1.5</v>
      </c>
      <c r="F57" s="10"/>
      <c r="G57" s="10" t="s">
        <v>53</v>
      </c>
      <c r="H57" s="46"/>
      <c r="I57" s="39">
        <v>1.5</v>
      </c>
      <c r="J57" s="46"/>
      <c r="K57" s="46" t="s">
        <v>53</v>
      </c>
      <c r="L57" s="46"/>
      <c r="M57" s="39">
        <f t="shared" si="9"/>
        <v>2.25</v>
      </c>
      <c r="N57" s="39" t="s">
        <v>58</v>
      </c>
      <c r="O57" s="39">
        <v>12</v>
      </c>
      <c r="P57" s="39">
        <v>2</v>
      </c>
      <c r="Q57" s="39">
        <v>2</v>
      </c>
      <c r="R57" s="39">
        <f t="shared" si="10"/>
        <v>48</v>
      </c>
      <c r="S57" s="44">
        <f t="shared" si="11"/>
        <v>108</v>
      </c>
      <c r="T57" s="46" t="s">
        <v>59</v>
      </c>
    </row>
    <row r="58" s="34" customFormat="1" ht="27" spans="1:20">
      <c r="A58" s="39">
        <v>2</v>
      </c>
      <c r="B58" s="44"/>
      <c r="C58" s="48" t="s">
        <v>114</v>
      </c>
      <c r="D58" s="47" t="s">
        <v>115</v>
      </c>
      <c r="E58" s="39">
        <v>1</v>
      </c>
      <c r="F58" s="10"/>
      <c r="G58" s="10"/>
      <c r="H58" s="46" t="s">
        <v>53</v>
      </c>
      <c r="I58" s="39">
        <v>1</v>
      </c>
      <c r="J58" s="46"/>
      <c r="K58" s="46"/>
      <c r="L58" s="46" t="s">
        <v>53</v>
      </c>
      <c r="M58" s="39">
        <f t="shared" si="9"/>
        <v>1</v>
      </c>
      <c r="N58" s="39" t="s">
        <v>58</v>
      </c>
      <c r="O58" s="39">
        <v>12</v>
      </c>
      <c r="P58" s="39">
        <v>1</v>
      </c>
      <c r="Q58" s="39">
        <v>5</v>
      </c>
      <c r="R58" s="39">
        <f t="shared" si="10"/>
        <v>60</v>
      </c>
      <c r="S58" s="44">
        <f t="shared" si="11"/>
        <v>60</v>
      </c>
      <c r="T58" s="46" t="s">
        <v>59</v>
      </c>
    </row>
    <row r="59" s="34" customFormat="1" ht="27" spans="1:20">
      <c r="A59" s="39">
        <v>2</v>
      </c>
      <c r="B59" s="44"/>
      <c r="C59" s="48"/>
      <c r="D59" s="47" t="s">
        <v>116</v>
      </c>
      <c r="E59" s="39">
        <v>1</v>
      </c>
      <c r="F59" s="10"/>
      <c r="G59" s="10"/>
      <c r="H59" s="46" t="s">
        <v>53</v>
      </c>
      <c r="I59" s="46">
        <v>1</v>
      </c>
      <c r="J59" s="46"/>
      <c r="K59" s="46"/>
      <c r="L59" s="46" t="s">
        <v>53</v>
      </c>
      <c r="M59" s="39">
        <f t="shared" si="9"/>
        <v>1</v>
      </c>
      <c r="N59" s="39" t="s">
        <v>54</v>
      </c>
      <c r="O59" s="39">
        <v>1</v>
      </c>
      <c r="P59" s="39">
        <v>1</v>
      </c>
      <c r="Q59" s="39">
        <v>30</v>
      </c>
      <c r="R59" s="39">
        <f t="shared" si="10"/>
        <v>30</v>
      </c>
      <c r="S59" s="44">
        <f t="shared" si="11"/>
        <v>30</v>
      </c>
      <c r="T59" s="46" t="s">
        <v>59</v>
      </c>
    </row>
    <row r="60" s="34" customFormat="1" ht="40.5" spans="1:20">
      <c r="A60" s="39">
        <v>2</v>
      </c>
      <c r="B60" s="44"/>
      <c r="C60" s="48"/>
      <c r="D60" s="47" t="s">
        <v>117</v>
      </c>
      <c r="E60" s="39">
        <v>2</v>
      </c>
      <c r="F60" s="10" t="s">
        <v>53</v>
      </c>
      <c r="G60" s="46"/>
      <c r="H60" s="10"/>
      <c r="I60" s="39">
        <v>2</v>
      </c>
      <c r="J60" s="46" t="s">
        <v>53</v>
      </c>
      <c r="K60" s="46"/>
      <c r="L60" s="10"/>
      <c r="M60" s="39">
        <f t="shared" si="9"/>
        <v>4</v>
      </c>
      <c r="N60" s="39" t="s">
        <v>54</v>
      </c>
      <c r="O60" s="39">
        <v>1</v>
      </c>
      <c r="P60" s="39">
        <v>1</v>
      </c>
      <c r="Q60" s="39">
        <v>25</v>
      </c>
      <c r="R60" s="39">
        <f t="shared" si="10"/>
        <v>25</v>
      </c>
      <c r="S60" s="44">
        <f t="shared" si="11"/>
        <v>100</v>
      </c>
      <c r="T60" s="46" t="s">
        <v>59</v>
      </c>
    </row>
    <row r="61" s="34" customFormat="1" ht="27" spans="1:20">
      <c r="A61" s="39">
        <v>2</v>
      </c>
      <c r="B61" s="44"/>
      <c r="C61" s="48"/>
      <c r="D61" s="47" t="s">
        <v>118</v>
      </c>
      <c r="E61" s="39">
        <v>2</v>
      </c>
      <c r="F61" s="10" t="s">
        <v>53</v>
      </c>
      <c r="G61" s="10"/>
      <c r="H61" s="10"/>
      <c r="I61" s="39">
        <v>2</v>
      </c>
      <c r="J61" s="10" t="s">
        <v>53</v>
      </c>
      <c r="K61" s="46"/>
      <c r="L61" s="10"/>
      <c r="M61" s="39">
        <f t="shared" si="9"/>
        <v>4</v>
      </c>
      <c r="N61" s="39" t="s">
        <v>54</v>
      </c>
      <c r="O61" s="39">
        <v>1</v>
      </c>
      <c r="P61" s="39">
        <v>1</v>
      </c>
      <c r="Q61" s="39">
        <v>25</v>
      </c>
      <c r="R61" s="39">
        <f t="shared" si="10"/>
        <v>25</v>
      </c>
      <c r="S61" s="44">
        <f t="shared" si="11"/>
        <v>100</v>
      </c>
      <c r="T61" s="46" t="s">
        <v>59</v>
      </c>
    </row>
    <row r="62" s="34" customFormat="1" ht="54" spans="1:20">
      <c r="A62" s="39">
        <v>2</v>
      </c>
      <c r="B62" s="44"/>
      <c r="C62" s="48"/>
      <c r="D62" s="47" t="s">
        <v>119</v>
      </c>
      <c r="E62" s="39">
        <v>1</v>
      </c>
      <c r="F62" s="10"/>
      <c r="G62" s="10"/>
      <c r="H62" s="46" t="s">
        <v>53</v>
      </c>
      <c r="I62" s="46">
        <v>1</v>
      </c>
      <c r="J62" s="46"/>
      <c r="K62" s="46"/>
      <c r="L62" s="46" t="s">
        <v>53</v>
      </c>
      <c r="M62" s="39">
        <f t="shared" si="9"/>
        <v>1</v>
      </c>
      <c r="N62" s="39" t="s">
        <v>54</v>
      </c>
      <c r="O62" s="39">
        <v>1</v>
      </c>
      <c r="P62" s="39">
        <v>1</v>
      </c>
      <c r="Q62" s="39">
        <v>3</v>
      </c>
      <c r="R62" s="39">
        <f t="shared" si="10"/>
        <v>3</v>
      </c>
      <c r="S62" s="44">
        <f t="shared" si="11"/>
        <v>3</v>
      </c>
      <c r="T62" s="46" t="s">
        <v>59</v>
      </c>
    </row>
    <row r="63" s="34" customFormat="1" spans="1:20">
      <c r="A63" s="39">
        <v>2</v>
      </c>
      <c r="B63" s="44"/>
      <c r="C63" s="43" t="s">
        <v>120</v>
      </c>
      <c r="D63" s="49" t="s">
        <v>121</v>
      </c>
      <c r="E63" s="39">
        <v>1</v>
      </c>
      <c r="F63" s="10"/>
      <c r="G63" s="10"/>
      <c r="H63" s="46" t="s">
        <v>53</v>
      </c>
      <c r="I63" s="46">
        <v>1</v>
      </c>
      <c r="J63" s="46"/>
      <c r="K63" s="46"/>
      <c r="L63" s="46" t="s">
        <v>53</v>
      </c>
      <c r="M63" s="39">
        <f t="shared" si="9"/>
        <v>1</v>
      </c>
      <c r="N63" s="39" t="s">
        <v>58</v>
      </c>
      <c r="O63" s="39">
        <v>12</v>
      </c>
      <c r="P63" s="39">
        <v>3</v>
      </c>
      <c r="Q63" s="39">
        <v>3</v>
      </c>
      <c r="R63" s="39">
        <f t="shared" si="10"/>
        <v>108</v>
      </c>
      <c r="S63" s="44">
        <f t="shared" si="11"/>
        <v>108</v>
      </c>
      <c r="T63" s="10" t="s">
        <v>59</v>
      </c>
    </row>
    <row r="64" s="34" customFormat="1" spans="1:20">
      <c r="A64" s="39">
        <v>2</v>
      </c>
      <c r="B64" s="44"/>
      <c r="C64" s="45"/>
      <c r="D64" s="49" t="s">
        <v>122</v>
      </c>
      <c r="E64" s="39">
        <v>1</v>
      </c>
      <c r="F64" s="10"/>
      <c r="G64" s="10"/>
      <c r="H64" s="46" t="s">
        <v>53</v>
      </c>
      <c r="I64" s="46">
        <v>1</v>
      </c>
      <c r="J64" s="46"/>
      <c r="K64" s="46"/>
      <c r="L64" s="46" t="s">
        <v>53</v>
      </c>
      <c r="M64" s="39">
        <f t="shared" si="9"/>
        <v>1</v>
      </c>
      <c r="N64" s="39" t="s">
        <v>58</v>
      </c>
      <c r="O64" s="39">
        <v>12</v>
      </c>
      <c r="P64" s="39">
        <v>3</v>
      </c>
      <c r="Q64" s="10">
        <v>3</v>
      </c>
      <c r="R64" s="39">
        <f t="shared" si="10"/>
        <v>108</v>
      </c>
      <c r="S64" s="44">
        <f t="shared" si="11"/>
        <v>108</v>
      </c>
      <c r="T64" s="10" t="s">
        <v>59</v>
      </c>
    </row>
    <row r="65" s="34" customFormat="1" ht="54" spans="1:20">
      <c r="A65" s="43">
        <v>3</v>
      </c>
      <c r="B65" s="50" t="s">
        <v>123</v>
      </c>
      <c r="C65" s="48" t="s">
        <v>124</v>
      </c>
      <c r="D65" s="49" t="s">
        <v>125</v>
      </c>
      <c r="E65" s="39">
        <v>1</v>
      </c>
      <c r="F65" s="10"/>
      <c r="G65" s="10"/>
      <c r="H65" s="10" t="s">
        <v>53</v>
      </c>
      <c r="I65" s="46">
        <v>1</v>
      </c>
      <c r="J65" s="46"/>
      <c r="K65" s="46"/>
      <c r="L65" s="10" t="s">
        <v>53</v>
      </c>
      <c r="M65" s="39">
        <f t="shared" si="9"/>
        <v>1</v>
      </c>
      <c r="N65" s="39" t="s">
        <v>58</v>
      </c>
      <c r="O65" s="39">
        <v>12</v>
      </c>
      <c r="P65" s="39">
        <v>3</v>
      </c>
      <c r="Q65" s="10">
        <v>4</v>
      </c>
      <c r="R65" s="39">
        <f t="shared" si="10"/>
        <v>144</v>
      </c>
      <c r="S65" s="44">
        <f t="shared" si="11"/>
        <v>144</v>
      </c>
      <c r="T65" s="10" t="s">
        <v>74</v>
      </c>
    </row>
    <row r="66" s="34" customFormat="1" ht="27" spans="1:20">
      <c r="A66" s="43">
        <v>3</v>
      </c>
      <c r="B66" s="52"/>
      <c r="C66" s="43" t="s">
        <v>126</v>
      </c>
      <c r="D66" s="49" t="s">
        <v>127</v>
      </c>
      <c r="E66" s="39"/>
      <c r="F66" s="10"/>
      <c r="G66" s="10"/>
      <c r="H66" s="10"/>
      <c r="I66" s="10"/>
      <c r="J66" s="10"/>
      <c r="K66" s="10"/>
      <c r="L66" s="10"/>
      <c r="M66" s="39"/>
      <c r="N66" s="39"/>
      <c r="O66" s="10"/>
      <c r="P66" s="39"/>
      <c r="Q66" s="39"/>
      <c r="R66" s="39"/>
      <c r="S66" s="44"/>
      <c r="T66" s="10" t="s">
        <v>36</v>
      </c>
    </row>
    <row r="67" s="34" customFormat="1" ht="27" spans="1:20">
      <c r="A67" s="43">
        <v>3</v>
      </c>
      <c r="B67" s="52"/>
      <c r="C67" s="43"/>
      <c r="D67" s="49" t="s">
        <v>128</v>
      </c>
      <c r="E67" s="39">
        <v>1.5</v>
      </c>
      <c r="F67" s="10"/>
      <c r="G67" s="10" t="s">
        <v>53</v>
      </c>
      <c r="H67" s="10"/>
      <c r="I67" s="46">
        <v>1.5</v>
      </c>
      <c r="J67" s="10"/>
      <c r="K67" s="10" t="s">
        <v>53</v>
      </c>
      <c r="L67" s="10"/>
      <c r="M67" s="39">
        <f t="shared" ref="M67:M72" si="12">E67*I67</f>
        <v>2.25</v>
      </c>
      <c r="N67" s="39" t="s">
        <v>58</v>
      </c>
      <c r="O67" s="10">
        <v>12</v>
      </c>
      <c r="P67" s="39">
        <v>5</v>
      </c>
      <c r="Q67" s="39">
        <v>4</v>
      </c>
      <c r="R67" s="39">
        <f t="shared" ref="R67:R72" si="13">O67*P67*Q67</f>
        <v>240</v>
      </c>
      <c r="S67" s="44">
        <f t="shared" ref="S67:S72" si="14">M67*R67</f>
        <v>540</v>
      </c>
      <c r="T67" s="10" t="s">
        <v>74</v>
      </c>
    </row>
    <row r="68" s="34" customFormat="1" ht="27" spans="1:20">
      <c r="A68" s="43">
        <v>3</v>
      </c>
      <c r="B68" s="52"/>
      <c r="C68" s="39"/>
      <c r="D68" s="49" t="s">
        <v>129</v>
      </c>
      <c r="E68" s="39">
        <v>1</v>
      </c>
      <c r="F68" s="10"/>
      <c r="G68" s="10"/>
      <c r="H68" s="46" t="s">
        <v>53</v>
      </c>
      <c r="I68" s="39">
        <v>1</v>
      </c>
      <c r="J68" s="10"/>
      <c r="K68" s="46"/>
      <c r="L68" s="46" t="s">
        <v>53</v>
      </c>
      <c r="M68" s="39">
        <f t="shared" si="12"/>
        <v>1</v>
      </c>
      <c r="N68" s="39" t="s">
        <v>73</v>
      </c>
      <c r="O68" s="10">
        <v>4</v>
      </c>
      <c r="P68" s="39">
        <v>3</v>
      </c>
      <c r="Q68" s="39">
        <v>4</v>
      </c>
      <c r="R68" s="39">
        <f t="shared" si="13"/>
        <v>48</v>
      </c>
      <c r="S68" s="44">
        <f t="shared" si="14"/>
        <v>48</v>
      </c>
      <c r="T68" s="10" t="s">
        <v>74</v>
      </c>
    </row>
    <row r="69" s="34" customFormat="1" ht="40.5" spans="1:20">
      <c r="A69" s="43">
        <v>3</v>
      </c>
      <c r="B69" s="52"/>
      <c r="C69" s="39"/>
      <c r="D69" s="49" t="s">
        <v>130</v>
      </c>
      <c r="E69" s="39">
        <v>1</v>
      </c>
      <c r="F69" s="10"/>
      <c r="G69" s="10"/>
      <c r="H69" s="46" t="s">
        <v>53</v>
      </c>
      <c r="I69" s="46">
        <v>1</v>
      </c>
      <c r="J69" s="10"/>
      <c r="K69" s="46"/>
      <c r="L69" s="46" t="s">
        <v>53</v>
      </c>
      <c r="M69" s="39">
        <f t="shared" si="12"/>
        <v>1</v>
      </c>
      <c r="N69" s="39" t="s">
        <v>58</v>
      </c>
      <c r="O69" s="10">
        <v>12</v>
      </c>
      <c r="P69" s="39">
        <v>4</v>
      </c>
      <c r="Q69" s="39">
        <v>1</v>
      </c>
      <c r="R69" s="39">
        <f t="shared" si="13"/>
        <v>48</v>
      </c>
      <c r="S69" s="44">
        <f t="shared" si="14"/>
        <v>48</v>
      </c>
      <c r="T69" s="10" t="s">
        <v>74</v>
      </c>
    </row>
    <row r="70" s="34" customFormat="1" ht="54" spans="1:20">
      <c r="A70" s="43">
        <v>3</v>
      </c>
      <c r="B70" s="52"/>
      <c r="C70" s="39"/>
      <c r="D70" s="49" t="s">
        <v>131</v>
      </c>
      <c r="E70" s="39">
        <v>1.5</v>
      </c>
      <c r="F70" s="10"/>
      <c r="G70" s="10" t="s">
        <v>53</v>
      </c>
      <c r="H70" s="46"/>
      <c r="I70" s="39">
        <v>1.5</v>
      </c>
      <c r="J70" s="10"/>
      <c r="K70" s="46" t="s">
        <v>53</v>
      </c>
      <c r="L70" s="46"/>
      <c r="M70" s="39">
        <f t="shared" si="12"/>
        <v>2.25</v>
      </c>
      <c r="N70" s="39" t="s">
        <v>58</v>
      </c>
      <c r="O70" s="10">
        <v>12</v>
      </c>
      <c r="P70" s="39">
        <v>4</v>
      </c>
      <c r="Q70" s="39">
        <v>3</v>
      </c>
      <c r="R70" s="39">
        <f t="shared" si="13"/>
        <v>144</v>
      </c>
      <c r="S70" s="44">
        <f t="shared" si="14"/>
        <v>324</v>
      </c>
      <c r="T70" s="10" t="s">
        <v>74</v>
      </c>
    </row>
    <row r="71" s="34" customFormat="1" ht="27" spans="1:20">
      <c r="A71" s="43">
        <v>3</v>
      </c>
      <c r="B71" s="52"/>
      <c r="C71" s="39"/>
      <c r="D71" s="49" t="s">
        <v>132</v>
      </c>
      <c r="E71" s="39">
        <v>1.5</v>
      </c>
      <c r="F71" s="10"/>
      <c r="G71" s="10" t="s">
        <v>53</v>
      </c>
      <c r="H71" s="46"/>
      <c r="I71" s="39">
        <v>1.5</v>
      </c>
      <c r="J71" s="10"/>
      <c r="K71" s="46" t="s">
        <v>53</v>
      </c>
      <c r="L71" s="46"/>
      <c r="M71" s="39">
        <f t="shared" si="12"/>
        <v>2.25</v>
      </c>
      <c r="N71" s="39" t="s">
        <v>58</v>
      </c>
      <c r="O71" s="10">
        <v>12</v>
      </c>
      <c r="P71" s="39">
        <v>4</v>
      </c>
      <c r="Q71" s="39">
        <v>3</v>
      </c>
      <c r="R71" s="39">
        <f t="shared" si="13"/>
        <v>144</v>
      </c>
      <c r="S71" s="44">
        <f t="shared" si="14"/>
        <v>324</v>
      </c>
      <c r="T71" s="10" t="s">
        <v>74</v>
      </c>
    </row>
    <row r="72" s="34" customFormat="1" ht="27" spans="1:20">
      <c r="A72" s="43">
        <v>3</v>
      </c>
      <c r="B72" s="52"/>
      <c r="C72" s="39"/>
      <c r="D72" s="49" t="s">
        <v>133</v>
      </c>
      <c r="E72" s="39">
        <v>1</v>
      </c>
      <c r="F72" s="10"/>
      <c r="G72" s="10"/>
      <c r="H72" s="46" t="s">
        <v>53</v>
      </c>
      <c r="I72" s="46">
        <v>1</v>
      </c>
      <c r="J72" s="10"/>
      <c r="K72" s="46"/>
      <c r="L72" s="46" t="s">
        <v>53</v>
      </c>
      <c r="M72" s="39">
        <f t="shared" si="12"/>
        <v>1</v>
      </c>
      <c r="N72" s="39" t="s">
        <v>58</v>
      </c>
      <c r="O72" s="10">
        <v>12</v>
      </c>
      <c r="P72" s="39">
        <v>4</v>
      </c>
      <c r="Q72" s="39">
        <v>5</v>
      </c>
      <c r="R72" s="39">
        <f t="shared" si="13"/>
        <v>240</v>
      </c>
      <c r="S72" s="44">
        <f t="shared" si="14"/>
        <v>240</v>
      </c>
      <c r="T72" s="10" t="s">
        <v>74</v>
      </c>
    </row>
    <row r="73" s="34" customFormat="1" ht="40.5" spans="1:20">
      <c r="A73" s="43">
        <v>3</v>
      </c>
      <c r="B73" s="52"/>
      <c r="C73" s="50" t="s">
        <v>134</v>
      </c>
      <c r="D73" s="49" t="s">
        <v>135</v>
      </c>
      <c r="E73" s="39"/>
      <c r="F73" s="10"/>
      <c r="G73" s="10"/>
      <c r="H73" s="46"/>
      <c r="I73" s="46"/>
      <c r="J73" s="10"/>
      <c r="K73" s="46"/>
      <c r="L73" s="46"/>
      <c r="M73" s="39"/>
      <c r="N73" s="39"/>
      <c r="O73" s="10"/>
      <c r="P73" s="39"/>
      <c r="Q73" s="39"/>
      <c r="R73" s="39"/>
      <c r="S73" s="44"/>
      <c r="T73" s="10" t="s">
        <v>36</v>
      </c>
    </row>
    <row r="74" s="34" customFormat="1" ht="81" spans="1:20">
      <c r="A74" s="43">
        <v>3</v>
      </c>
      <c r="B74" s="52"/>
      <c r="C74" s="52"/>
      <c r="D74" s="49" t="s">
        <v>136</v>
      </c>
      <c r="E74" s="39">
        <v>1</v>
      </c>
      <c r="F74" s="10"/>
      <c r="G74" s="10"/>
      <c r="H74" s="46" t="s">
        <v>53</v>
      </c>
      <c r="I74" s="46">
        <v>1</v>
      </c>
      <c r="J74" s="10"/>
      <c r="K74" s="46"/>
      <c r="L74" s="46" t="s">
        <v>53</v>
      </c>
      <c r="M74" s="39">
        <f>E74*I74</f>
        <v>1</v>
      </c>
      <c r="N74" s="39" t="s">
        <v>58</v>
      </c>
      <c r="O74" s="10">
        <v>12</v>
      </c>
      <c r="P74" s="39">
        <v>24</v>
      </c>
      <c r="Q74" s="39">
        <v>1</v>
      </c>
      <c r="R74" s="39">
        <f>O74*P74*Q74</f>
        <v>288</v>
      </c>
      <c r="S74" s="44">
        <f>M74*R74</f>
        <v>288</v>
      </c>
      <c r="T74" s="10" t="s">
        <v>74</v>
      </c>
    </row>
    <row r="75" s="34" customFormat="1" ht="27" spans="1:20">
      <c r="A75" s="43">
        <v>3</v>
      </c>
      <c r="B75" s="52"/>
      <c r="C75" s="52"/>
      <c r="D75" s="49" t="s">
        <v>137</v>
      </c>
      <c r="E75" s="39"/>
      <c r="F75" s="10"/>
      <c r="G75" s="10"/>
      <c r="H75" s="10"/>
      <c r="I75" s="46"/>
      <c r="J75" s="10"/>
      <c r="K75" s="46"/>
      <c r="L75" s="46"/>
      <c r="M75" s="39"/>
      <c r="N75" s="39"/>
      <c r="O75" s="10"/>
      <c r="P75" s="39"/>
      <c r="Q75" s="39"/>
      <c r="R75" s="39"/>
      <c r="S75" s="44"/>
      <c r="T75" s="10" t="s">
        <v>36</v>
      </c>
    </row>
    <row r="76" s="34" customFormat="1" ht="27" spans="1:20">
      <c r="A76" s="39">
        <v>3</v>
      </c>
      <c r="B76" s="51"/>
      <c r="C76" s="51"/>
      <c r="D76" s="47" t="s">
        <v>138</v>
      </c>
      <c r="E76" s="39">
        <v>2</v>
      </c>
      <c r="F76" s="10" t="s">
        <v>53</v>
      </c>
      <c r="G76" s="10"/>
      <c r="H76" s="10"/>
      <c r="I76" s="39">
        <v>2</v>
      </c>
      <c r="J76" s="10" t="s">
        <v>53</v>
      </c>
      <c r="K76" s="10"/>
      <c r="L76" s="46"/>
      <c r="M76" s="39">
        <f>E76*I76</f>
        <v>4</v>
      </c>
      <c r="N76" s="39" t="s">
        <v>58</v>
      </c>
      <c r="O76" s="10">
        <v>12</v>
      </c>
      <c r="P76" s="39">
        <v>3</v>
      </c>
      <c r="Q76" s="39">
        <v>3</v>
      </c>
      <c r="R76" s="39">
        <f>O76*P76*Q76</f>
        <v>108</v>
      </c>
      <c r="S76" s="44">
        <f>M76*R76</f>
        <v>432</v>
      </c>
      <c r="T76" s="10" t="s">
        <v>74</v>
      </c>
    </row>
    <row r="77" s="34" customFormat="1" spans="1:20">
      <c r="A77" s="39" t="s">
        <v>139</v>
      </c>
      <c r="B77" s="39"/>
      <c r="C77" s="39"/>
      <c r="D77" s="49"/>
      <c r="E77" s="39"/>
      <c r="F77" s="10"/>
      <c r="G77" s="10"/>
      <c r="H77" s="10"/>
      <c r="I77" s="10"/>
      <c r="J77" s="10"/>
      <c r="K77" s="10"/>
      <c r="L77" s="10"/>
      <c r="M77" s="10">
        <f>SUM(M16:M76)</f>
        <v>106</v>
      </c>
      <c r="N77" s="10"/>
      <c r="O77" s="10"/>
      <c r="P77" s="10"/>
      <c r="Q77" s="10"/>
      <c r="R77" s="10">
        <f>SUM(R16:R76)</f>
        <v>4570</v>
      </c>
      <c r="S77" s="10">
        <f>SUM(S16:S76)</f>
        <v>8407.5</v>
      </c>
      <c r="T77" s="10"/>
    </row>
    <row r="78" s="34" customFormat="1" spans="1:4">
      <c r="A78" s="35"/>
      <c r="B78" s="35"/>
      <c r="C78" s="35"/>
      <c r="D78" s="36"/>
    </row>
  </sheetData>
  <mergeCells count="45">
    <mergeCell ref="A1:T1"/>
    <mergeCell ref="E2:H2"/>
    <mergeCell ref="I2:L2"/>
    <mergeCell ref="N2:Q2"/>
    <mergeCell ref="N3:O3"/>
    <mergeCell ref="A77:D77"/>
    <mergeCell ref="A2:A4"/>
    <mergeCell ref="A5:A15"/>
    <mergeCell ref="B2:B4"/>
    <mergeCell ref="B5:B8"/>
    <mergeCell ref="B9:B10"/>
    <mergeCell ref="B11:B15"/>
    <mergeCell ref="B16:B43"/>
    <mergeCell ref="B44:B64"/>
    <mergeCell ref="B65:B76"/>
    <mergeCell ref="C2:C4"/>
    <mergeCell ref="C5:C8"/>
    <mergeCell ref="C9:C10"/>
    <mergeCell ref="C11:C15"/>
    <mergeCell ref="C17:C21"/>
    <mergeCell ref="C22:C25"/>
    <mergeCell ref="C26:C29"/>
    <mergeCell ref="C30:C33"/>
    <mergeCell ref="C34:C36"/>
    <mergeCell ref="C37:C38"/>
    <mergeCell ref="C39:C41"/>
    <mergeCell ref="C42:C43"/>
    <mergeCell ref="C45:C46"/>
    <mergeCell ref="C47:C48"/>
    <mergeCell ref="C49:C50"/>
    <mergeCell ref="C51:C53"/>
    <mergeCell ref="C54:C55"/>
    <mergeCell ref="C56:C57"/>
    <mergeCell ref="C58:C62"/>
    <mergeCell ref="C63:C64"/>
    <mergeCell ref="C66:C72"/>
    <mergeCell ref="C73:C76"/>
    <mergeCell ref="D2:D4"/>
    <mergeCell ref="E3:E4"/>
    <mergeCell ref="I3:I4"/>
    <mergeCell ref="M2:M3"/>
    <mergeCell ref="R2:R3"/>
    <mergeCell ref="S2:S3"/>
    <mergeCell ref="T2:T4"/>
    <mergeCell ref="T49:T50"/>
  </mergeCells>
  <pageMargins left="0.75" right="0.75" top="1" bottom="1" header="0.5" footer="0.5"/>
  <pageSetup paperSize="9" orientation="portrait"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workbookViewId="0">
      <selection activeCell="C9" sqref="C9"/>
    </sheetView>
  </sheetViews>
  <sheetFormatPr defaultColWidth="9.45833333333333" defaultRowHeight="14.25" outlineLevelRow="5" outlineLevelCol="7"/>
  <cols>
    <col min="1" max="1" width="9.45833333333333" style="21"/>
    <col min="2" max="2" width="17.6333333333333" style="21" customWidth="1"/>
    <col min="3" max="3" width="16.275" style="21" customWidth="1"/>
    <col min="4" max="4" width="18.4583333333333" style="21" customWidth="1"/>
    <col min="5" max="5" width="19" style="21" customWidth="1"/>
    <col min="6" max="6" width="16.0916666666667" style="22" customWidth="1"/>
    <col min="7" max="7" width="13.0916666666667" style="21" customWidth="1"/>
    <col min="8" max="8" width="12.9083333333333" style="21" customWidth="1"/>
    <col min="9" max="16384" width="9.45833333333333" style="21"/>
  </cols>
  <sheetData>
    <row r="1" ht="29.5" customHeight="1" spans="1:8">
      <c r="A1" s="23" t="s">
        <v>140</v>
      </c>
      <c r="B1" s="23"/>
      <c r="C1" s="23"/>
      <c r="D1" s="23"/>
      <c r="E1" s="23"/>
      <c r="F1" s="23"/>
      <c r="G1" s="23"/>
      <c r="H1" s="23"/>
    </row>
    <row r="2" ht="30.5" customHeight="1" spans="1:8">
      <c r="A2" s="24" t="s">
        <v>1</v>
      </c>
      <c r="B2" s="24" t="s">
        <v>141</v>
      </c>
      <c r="C2" s="24" t="s">
        <v>142</v>
      </c>
      <c r="D2" s="24" t="s">
        <v>143</v>
      </c>
      <c r="E2" s="24" t="s">
        <v>144</v>
      </c>
      <c r="F2" s="25" t="s">
        <v>145</v>
      </c>
      <c r="G2" s="24" t="s">
        <v>146</v>
      </c>
      <c r="H2" s="25" t="s">
        <v>147</v>
      </c>
    </row>
    <row r="3" ht="25" customHeight="1" spans="1:8">
      <c r="A3" s="26">
        <v>1</v>
      </c>
      <c r="B3" s="27" t="s">
        <v>51</v>
      </c>
      <c r="C3" s="28">
        <v>25</v>
      </c>
      <c r="D3" s="29">
        <f>C3/C6</f>
        <v>0.471698113207547</v>
      </c>
      <c r="E3" s="27">
        <v>1867</v>
      </c>
      <c r="F3" s="29">
        <f>E3/E6</f>
        <v>0.408533916849015</v>
      </c>
      <c r="G3" s="27">
        <v>3880.5</v>
      </c>
      <c r="H3" s="29">
        <f>G3/G6</f>
        <v>0.461552185548617</v>
      </c>
    </row>
    <row r="4" ht="25" customHeight="1" spans="1:8">
      <c r="A4" s="30">
        <v>2</v>
      </c>
      <c r="B4" s="27" t="s">
        <v>40</v>
      </c>
      <c r="C4" s="28">
        <v>19</v>
      </c>
      <c r="D4" s="29">
        <f>C4/C6</f>
        <v>0.358490566037736</v>
      </c>
      <c r="E4" s="27">
        <v>1299</v>
      </c>
      <c r="F4" s="29">
        <f>E4/E6</f>
        <v>0.284245076586433</v>
      </c>
      <c r="G4" s="27">
        <v>2139</v>
      </c>
      <c r="H4" s="29">
        <f>G4/G6</f>
        <v>0.254415700267618</v>
      </c>
    </row>
    <row r="5" ht="25" customHeight="1" spans="1:8">
      <c r="A5" s="26">
        <v>3</v>
      </c>
      <c r="B5" s="27" t="s">
        <v>123</v>
      </c>
      <c r="C5" s="28">
        <v>9</v>
      </c>
      <c r="D5" s="29">
        <f>C5/C6</f>
        <v>0.169811320754717</v>
      </c>
      <c r="E5" s="27">
        <v>1404</v>
      </c>
      <c r="F5" s="29">
        <f>E5/E6</f>
        <v>0.307221006564551</v>
      </c>
      <c r="G5" s="27">
        <v>2388</v>
      </c>
      <c r="H5" s="29">
        <f>G5/G6</f>
        <v>0.284032114183765</v>
      </c>
    </row>
    <row r="6" ht="25" customHeight="1" spans="1:8">
      <c r="A6" s="26" t="s">
        <v>148</v>
      </c>
      <c r="B6" s="28"/>
      <c r="C6" s="27">
        <f t="shared" ref="C6:H6" si="0">SUM(C3:C5)</f>
        <v>53</v>
      </c>
      <c r="D6" s="31">
        <f t="shared" si="0"/>
        <v>1</v>
      </c>
      <c r="E6" s="27">
        <f t="shared" si="0"/>
        <v>4570</v>
      </c>
      <c r="F6" s="31">
        <f t="shared" si="0"/>
        <v>1</v>
      </c>
      <c r="G6" s="27">
        <f t="shared" si="0"/>
        <v>8407.5</v>
      </c>
      <c r="H6" s="31">
        <f t="shared" si="0"/>
        <v>1</v>
      </c>
    </row>
  </sheetData>
  <mergeCells count="2">
    <mergeCell ref="A1:H1"/>
    <mergeCell ref="A6:B6"/>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2"/>
  <sheetViews>
    <sheetView workbookViewId="0">
      <selection activeCell="G18" sqref="G18"/>
    </sheetView>
  </sheetViews>
  <sheetFormatPr defaultColWidth="9.45833333333333" defaultRowHeight="14.25"/>
  <cols>
    <col min="1" max="2" width="9.45833333333333" style="3"/>
    <col min="3" max="3" width="11.6333333333333" style="3" customWidth="1"/>
    <col min="4" max="5" width="9.5" style="3" customWidth="1"/>
    <col min="6" max="6" width="14.75" style="3" customWidth="1"/>
    <col min="7" max="7" width="14" style="3" customWidth="1"/>
    <col min="8" max="8" width="20.725" style="4" customWidth="1"/>
    <col min="9" max="9" width="11.4583333333333" style="4" customWidth="1"/>
    <col min="10" max="10" width="16" style="3" customWidth="1"/>
    <col min="11" max="11" width="9.90833333333333" style="5" customWidth="1"/>
    <col min="12" max="16384" width="9.45833333333333" style="3"/>
  </cols>
  <sheetData>
    <row r="1" s="1" customFormat="1" ht="25.05" customHeight="1" spans="1:11">
      <c r="A1" s="6" t="s">
        <v>149</v>
      </c>
      <c r="B1" s="7"/>
      <c r="C1" s="7"/>
      <c r="D1" s="7"/>
      <c r="E1" s="7"/>
      <c r="F1" s="7"/>
      <c r="G1" s="7"/>
      <c r="H1" s="7"/>
      <c r="I1" s="7"/>
      <c r="J1" s="7"/>
      <c r="K1" s="7"/>
    </row>
    <row r="2" s="1" customFormat="1" ht="25.05" customHeight="1" spans="1:11">
      <c r="A2" s="8" t="s">
        <v>1</v>
      </c>
      <c r="B2" s="8" t="s">
        <v>150</v>
      </c>
      <c r="C2" s="8" t="s">
        <v>151</v>
      </c>
      <c r="D2" s="8"/>
      <c r="E2" s="8"/>
      <c r="F2" s="8"/>
      <c r="G2" s="8"/>
      <c r="H2" s="8"/>
      <c r="I2" s="8"/>
      <c r="J2" s="8" t="s">
        <v>139</v>
      </c>
      <c r="K2" s="8" t="s">
        <v>152</v>
      </c>
    </row>
    <row r="3" s="1" customFormat="1" ht="25.05" customHeight="1" spans="1:11">
      <c r="A3" s="8">
        <v>1</v>
      </c>
      <c r="B3" s="8" t="s">
        <v>153</v>
      </c>
      <c r="C3" s="9" t="s">
        <v>154</v>
      </c>
      <c r="D3" s="9" t="s">
        <v>155</v>
      </c>
      <c r="E3" s="9" t="s">
        <v>156</v>
      </c>
      <c r="F3" s="9" t="s">
        <v>157</v>
      </c>
      <c r="G3" s="9" t="s">
        <v>158</v>
      </c>
      <c r="H3" s="9" t="s">
        <v>159</v>
      </c>
      <c r="I3" s="9" t="s">
        <v>160</v>
      </c>
      <c r="J3" s="8"/>
      <c r="K3" s="8"/>
    </row>
    <row r="4" s="1" customFormat="1" ht="25.05" customHeight="1" spans="1:11">
      <c r="A4" s="8">
        <v>2</v>
      </c>
      <c r="B4" s="8" t="s">
        <v>161</v>
      </c>
      <c r="C4" s="10">
        <v>1</v>
      </c>
      <c r="D4" s="10"/>
      <c r="E4" s="10"/>
      <c r="F4" s="10"/>
      <c r="G4" s="10">
        <v>2</v>
      </c>
      <c r="H4" s="10">
        <v>1</v>
      </c>
      <c r="I4" s="9"/>
      <c r="J4" s="8">
        <f>SUM(C4:I4)</f>
        <v>4</v>
      </c>
      <c r="K4" s="19"/>
    </row>
    <row r="5" s="2" customFormat="1" ht="25" customHeight="1" spans="1:11">
      <c r="A5" s="11"/>
      <c r="B5" s="11"/>
      <c r="C5" s="11"/>
      <c r="D5" s="12"/>
      <c r="E5" s="12"/>
      <c r="F5" s="12"/>
      <c r="G5" s="12"/>
      <c r="H5" s="12"/>
      <c r="I5" s="12"/>
      <c r="J5" s="12"/>
      <c r="K5" s="12"/>
    </row>
    <row r="6" s="2" customFormat="1" ht="24" customHeight="1" spans="1:11">
      <c r="A6" s="6" t="s">
        <v>162</v>
      </c>
      <c r="B6" s="7"/>
      <c r="C6" s="7"/>
      <c r="D6" s="7"/>
      <c r="E6" s="7"/>
      <c r="F6" s="7"/>
      <c r="G6" s="7"/>
      <c r="H6" s="7"/>
      <c r="I6" s="7"/>
      <c r="J6" s="7"/>
      <c r="K6" s="7"/>
    </row>
    <row r="7" s="2" customFormat="1" ht="52" customHeight="1" spans="1:11">
      <c r="A7" s="8" t="s">
        <v>1</v>
      </c>
      <c r="B7" s="8" t="s">
        <v>9</v>
      </c>
      <c r="C7" s="8" t="s">
        <v>163</v>
      </c>
      <c r="D7" s="8" t="s">
        <v>164</v>
      </c>
      <c r="E7" s="8" t="s">
        <v>165</v>
      </c>
      <c r="F7" s="8" t="s">
        <v>166</v>
      </c>
      <c r="G7" s="8" t="s">
        <v>167</v>
      </c>
      <c r="H7" s="8" t="s">
        <v>146</v>
      </c>
      <c r="I7" s="8" t="s">
        <v>168</v>
      </c>
      <c r="J7" s="8" t="s">
        <v>169</v>
      </c>
      <c r="K7" s="8" t="s">
        <v>152</v>
      </c>
    </row>
    <row r="8" ht="22" customHeight="1" spans="1:11">
      <c r="A8" s="13">
        <v>1</v>
      </c>
      <c r="B8" s="14">
        <f>工作任务事项!R77</f>
        <v>4570</v>
      </c>
      <c r="C8" s="15">
        <f>H12</f>
        <v>8407.5</v>
      </c>
      <c r="D8" s="15">
        <f>B8/3</f>
        <v>1523.33333333333</v>
      </c>
      <c r="E8" s="15">
        <f>C8/3</f>
        <v>2802.5</v>
      </c>
      <c r="F8" s="13" t="s">
        <v>36</v>
      </c>
      <c r="G8" s="13"/>
      <c r="H8" s="16"/>
      <c r="I8" s="16"/>
      <c r="J8" s="15"/>
      <c r="K8" s="13" t="s">
        <v>170</v>
      </c>
    </row>
    <row r="9" ht="22" customHeight="1" spans="1:11">
      <c r="A9" s="13">
        <v>2</v>
      </c>
      <c r="B9" s="17"/>
      <c r="C9" s="15"/>
      <c r="D9" s="15"/>
      <c r="E9" s="15"/>
      <c r="F9" s="13" t="s">
        <v>55</v>
      </c>
      <c r="G9" s="13">
        <v>1580</v>
      </c>
      <c r="H9" s="15">
        <v>2918.5</v>
      </c>
      <c r="I9" s="15">
        <f>G9/D8</f>
        <v>1.03719912472648</v>
      </c>
      <c r="J9" s="15">
        <f>H9/E8</f>
        <v>1.04139161462979</v>
      </c>
      <c r="K9" s="13"/>
    </row>
    <row r="10" ht="22" customHeight="1" spans="1:11">
      <c r="A10" s="13">
        <v>3</v>
      </c>
      <c r="B10" s="17"/>
      <c r="C10" s="15"/>
      <c r="D10" s="15"/>
      <c r="E10" s="15"/>
      <c r="F10" s="13" t="s">
        <v>59</v>
      </c>
      <c r="G10" s="13">
        <v>1514</v>
      </c>
      <c r="H10" s="15">
        <v>2939</v>
      </c>
      <c r="I10" s="15">
        <f>G10/D8</f>
        <v>0.993873085339169</v>
      </c>
      <c r="J10" s="15">
        <f>H10/E8</f>
        <v>1.04870651204282</v>
      </c>
      <c r="K10" s="13"/>
    </row>
    <row r="11" ht="22" customHeight="1" spans="1:11">
      <c r="A11" s="13">
        <v>4</v>
      </c>
      <c r="B11" s="18"/>
      <c r="C11" s="15"/>
      <c r="D11" s="15"/>
      <c r="E11" s="15"/>
      <c r="F11" s="13" t="s">
        <v>74</v>
      </c>
      <c r="G11" s="13">
        <v>1476</v>
      </c>
      <c r="H11" s="15">
        <v>2550</v>
      </c>
      <c r="I11" s="15">
        <f>G11/D8</f>
        <v>0.968927789934355</v>
      </c>
      <c r="J11" s="15">
        <f>H11/E8</f>
        <v>0.909901873327386</v>
      </c>
      <c r="K11" s="13"/>
    </row>
    <row r="12" ht="27.5" customHeight="1" spans="1:11">
      <c r="A12" s="13" t="s">
        <v>148</v>
      </c>
      <c r="B12" s="13"/>
      <c r="C12" s="13"/>
      <c r="D12" s="13"/>
      <c r="E12" s="13"/>
      <c r="F12" s="13"/>
      <c r="G12" s="13">
        <f>SUM(G9:G11)</f>
        <v>4570</v>
      </c>
      <c r="H12" s="15">
        <f>SUM(H9:H11)</f>
        <v>8407.5</v>
      </c>
      <c r="I12" s="15"/>
      <c r="J12" s="20"/>
      <c r="K12" s="13"/>
    </row>
  </sheetData>
  <mergeCells count="10">
    <mergeCell ref="A1:K1"/>
    <mergeCell ref="C2:I2"/>
    <mergeCell ref="A6:K6"/>
    <mergeCell ref="A12:F12"/>
    <mergeCell ref="B8:B11"/>
    <mergeCell ref="C8:C11"/>
    <mergeCell ref="D8:D11"/>
    <mergeCell ref="E8:E11"/>
    <mergeCell ref="J2:J3"/>
    <mergeCell ref="K2:K3"/>
  </mergeCells>
  <pageMargins left="0.75" right="0.75" top="1" bottom="1" header="0.5" footer="0.5"/>
  <pageSetup paperSize="9"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工作任务事项</vt:lpstr>
      <vt:lpstr>工作任务分析</vt:lpstr>
      <vt:lpstr>定编与定岗</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谭文</dc:creator>
  <cp:lastModifiedBy>Administrator</cp:lastModifiedBy>
  <dcterms:created xsi:type="dcterms:W3CDTF">2020-03-01T02:16:00Z</dcterms:created>
  <dcterms:modified xsi:type="dcterms:W3CDTF">2020-04-13T12:56:46Z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